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24240" windowHeight="12165"/>
  </bookViews>
  <sheets>
    <sheet name="30.06.2014" sheetId="14" r:id="rId1"/>
    <sheet name="elanike vee ja kanali hind " sheetId="5" r:id="rId2"/>
    <sheet name="elanike vee ja kanali hind +km" sheetId="9" r:id="rId3"/>
    <sheet name="el vee ja kanali hind+ab.+km" sheetId="12" r:id="rId4"/>
    <sheet name="elanike veeteenuse hind+km" sheetId="7" r:id="rId5"/>
    <sheet name="elanike veeteenuse hind+ab+km" sheetId="13" r:id="rId6"/>
    <sheet name="ettevõtete vee ja kanali hind" sheetId="6" r:id="rId7"/>
    <sheet name="tulu 1m3 vee müügist" sheetId="10" r:id="rId8"/>
    <sheet name="tulu 1m3 kanali müügist " sheetId="11" r:id="rId9"/>
    <sheet name="graafik 1 " sheetId="15" r:id="rId10"/>
    <sheet name="graafik 2" sheetId="16" r:id="rId11"/>
    <sheet name="graafik 3" sheetId="17" r:id="rId12"/>
    <sheet name="Leht2" sheetId="2" r:id="rId13"/>
    <sheet name="Leht3" sheetId="3" r:id="rId14"/>
  </sheets>
  <calcPr calcId="145621" concurrentCalc="0"/>
</workbook>
</file>

<file path=xl/calcChain.xml><?xml version="1.0" encoding="utf-8"?>
<calcChain xmlns="http://schemas.openxmlformats.org/spreadsheetml/2006/main">
  <c r="N5" i="14" l="1"/>
  <c r="R5" i="14"/>
  <c r="M5" i="14"/>
  <c r="Q5" i="14"/>
  <c r="L5" i="14"/>
  <c r="P5" i="14"/>
  <c r="K5" i="14"/>
  <c r="O5" i="14"/>
  <c r="C11" i="14"/>
  <c r="AP44" i="17"/>
  <c r="AO44" i="17"/>
  <c r="AN44" i="17"/>
  <c r="AM44" i="17"/>
  <c r="AL44" i="17"/>
  <c r="AK44" i="17"/>
  <c r="AF44" i="17"/>
  <c r="AE44" i="17"/>
  <c r="AD44" i="17"/>
  <c r="AH44" i="17"/>
  <c r="AJ44" i="17"/>
  <c r="AC44" i="17"/>
  <c r="AG44" i="17"/>
  <c r="AI44" i="17"/>
  <c r="AN44" i="16"/>
  <c r="AM44" i="16"/>
  <c r="AL44" i="16"/>
  <c r="AK44" i="16"/>
  <c r="AF44" i="16"/>
  <c r="AE44" i="16"/>
  <c r="AD44" i="16"/>
  <c r="AH44" i="16"/>
  <c r="AJ44" i="16"/>
  <c r="AC44" i="16"/>
  <c r="AG44" i="16"/>
  <c r="AI44" i="16"/>
  <c r="AQ44" i="15"/>
  <c r="AP44" i="15"/>
  <c r="AN44" i="15"/>
  <c r="AM44" i="15"/>
  <c r="AL44" i="15"/>
  <c r="AK44" i="15"/>
  <c r="AF44" i="15"/>
  <c r="AE44" i="15"/>
  <c r="AD44" i="15"/>
  <c r="AH44" i="15"/>
  <c r="AJ44" i="15"/>
  <c r="AC44" i="15"/>
  <c r="AG44" i="15"/>
  <c r="AI44" i="15"/>
  <c r="AI44" i="11"/>
  <c r="AG44" i="11"/>
  <c r="AF44" i="11"/>
  <c r="AE44" i="11"/>
  <c r="AD44" i="11"/>
  <c r="AC44" i="11"/>
  <c r="AJ44" i="10"/>
  <c r="AH44" i="10"/>
  <c r="AF44" i="10"/>
  <c r="AE44" i="10"/>
  <c r="AD44" i="10"/>
  <c r="AC44" i="10"/>
  <c r="AJ44" i="6"/>
  <c r="AI44" i="6"/>
  <c r="AH44" i="6"/>
  <c r="AG44" i="6"/>
  <c r="AF44" i="6"/>
  <c r="AE44" i="6"/>
  <c r="AD44" i="6"/>
  <c r="AC44" i="6"/>
  <c r="L44" i="6"/>
  <c r="J44" i="6"/>
  <c r="AN44" i="13"/>
  <c r="AM44" i="13"/>
  <c r="AL44" i="13"/>
  <c r="AK44" i="13"/>
  <c r="AF44" i="13"/>
  <c r="AE44" i="13"/>
  <c r="AD44" i="13"/>
  <c r="AH44" i="13"/>
  <c r="AJ44" i="13"/>
  <c r="AC44" i="13"/>
  <c r="AG44" i="13"/>
  <c r="AI44" i="13"/>
  <c r="AK44" i="7"/>
  <c r="AJ44" i="7"/>
  <c r="AI44" i="7"/>
  <c r="AH44" i="7"/>
  <c r="AG44" i="7"/>
  <c r="AF44" i="7"/>
  <c r="AE44" i="7"/>
  <c r="AD44" i="7"/>
  <c r="AC44" i="7"/>
  <c r="AN44" i="12"/>
  <c r="AM44" i="12"/>
  <c r="AL44" i="12"/>
  <c r="AK44" i="12"/>
  <c r="AJ44" i="12"/>
  <c r="AF44" i="12"/>
  <c r="AE44" i="12"/>
  <c r="AD44" i="12"/>
  <c r="AH44" i="12"/>
  <c r="AC44" i="12"/>
  <c r="AG44" i="12"/>
  <c r="AJ44" i="9"/>
  <c r="AI44" i="9"/>
  <c r="AH44" i="9"/>
  <c r="AG44" i="9"/>
  <c r="AF44" i="9"/>
  <c r="AE44" i="9"/>
  <c r="AD44" i="9"/>
  <c r="AC44" i="9"/>
  <c r="O44" i="9"/>
  <c r="M44" i="9"/>
  <c r="AJ44" i="5"/>
  <c r="AI44" i="5"/>
  <c r="AH44" i="5"/>
  <c r="AG44" i="5"/>
  <c r="AF44" i="5"/>
  <c r="AE44" i="5"/>
  <c r="AD44" i="5"/>
  <c r="AC44" i="5"/>
  <c r="K44" i="5"/>
  <c r="I44" i="5"/>
  <c r="AP44" i="14"/>
  <c r="AJ44" i="11"/>
  <c r="AO44" i="14"/>
  <c r="AI44" i="10"/>
  <c r="AN44" i="14"/>
  <c r="AH44" i="11"/>
  <c r="AM44" i="14"/>
  <c r="AG44" i="10"/>
  <c r="AH44" i="14"/>
  <c r="AG44" i="14"/>
  <c r="AF44" i="14"/>
  <c r="AJ44" i="14"/>
  <c r="AL44" i="14"/>
  <c r="AE44" i="14"/>
  <c r="AI44" i="14"/>
  <c r="AK44" i="14"/>
  <c r="AO44" i="13"/>
  <c r="C44" i="14"/>
  <c r="AR44" i="17"/>
  <c r="AK44" i="9"/>
  <c r="AP44" i="16"/>
  <c r="AI44" i="12"/>
  <c r="AO44" i="16"/>
  <c r="AQ44" i="17"/>
  <c r="AP11" i="14"/>
  <c r="AO43" i="14"/>
  <c r="AO42" i="14"/>
  <c r="AO41" i="14"/>
  <c r="AO40" i="14"/>
  <c r="AO39" i="14"/>
  <c r="AO38" i="14"/>
  <c r="AO37" i="14"/>
  <c r="AO36" i="14"/>
  <c r="AO35" i="14"/>
  <c r="AO34" i="14"/>
  <c r="AO33" i="14"/>
  <c r="AO32" i="14"/>
  <c r="AO31" i="14"/>
  <c r="AO30" i="14"/>
  <c r="AO29" i="14"/>
  <c r="AO28" i="14"/>
  <c r="AO27" i="14"/>
  <c r="AO26" i="14"/>
  <c r="AO25" i="14"/>
  <c r="AO24" i="14"/>
  <c r="AO23" i="14"/>
  <c r="AO22" i="14"/>
  <c r="AO21" i="14"/>
  <c r="AO20" i="14"/>
  <c r="AI20" i="10"/>
  <c r="AO19" i="14"/>
  <c r="AO17" i="14"/>
  <c r="AO16" i="14"/>
  <c r="AO15" i="14"/>
  <c r="AO14" i="14"/>
  <c r="AO13" i="14"/>
  <c r="AO12" i="14"/>
  <c r="AO11" i="14"/>
  <c r="AO10" i="14"/>
  <c r="AO9" i="14"/>
  <c r="AO8" i="14"/>
  <c r="AO7" i="14"/>
  <c r="AO5" i="14"/>
  <c r="AO4" i="14"/>
  <c r="AO18" i="14"/>
  <c r="AG43" i="14"/>
  <c r="AH43" i="14"/>
  <c r="AR43" i="17"/>
  <c r="AE43" i="14"/>
  <c r="AI43" i="14"/>
  <c r="AK43" i="14"/>
  <c r="AF43" i="14"/>
  <c r="AJ43" i="14"/>
  <c r="AL43" i="14"/>
  <c r="AQ43" i="17"/>
  <c r="AG41" i="14"/>
  <c r="AH41" i="14"/>
  <c r="AR41" i="17"/>
  <c r="AE41" i="14"/>
  <c r="AI41" i="14"/>
  <c r="AK41" i="14"/>
  <c r="AF41" i="14"/>
  <c r="AJ41" i="14"/>
  <c r="AL41" i="14"/>
  <c r="AQ41" i="17"/>
  <c r="AG33" i="14"/>
  <c r="AH33" i="14"/>
  <c r="AR33" i="17"/>
  <c r="AE33" i="14"/>
  <c r="AI33" i="14"/>
  <c r="AK33" i="14"/>
  <c r="AF33" i="14"/>
  <c r="AJ33" i="14"/>
  <c r="AL33" i="14"/>
  <c r="AQ33" i="17"/>
  <c r="AR29" i="17"/>
  <c r="AG23" i="14"/>
  <c r="AH23" i="14"/>
  <c r="AR23" i="17"/>
  <c r="AE23" i="14"/>
  <c r="AI23" i="14"/>
  <c r="AK23" i="14"/>
  <c r="AF23" i="14"/>
  <c r="AJ23" i="14"/>
  <c r="AL23" i="14"/>
  <c r="AQ23" i="17"/>
  <c r="AG9" i="14"/>
  <c r="AH9" i="14"/>
  <c r="AR9" i="17"/>
  <c r="AE9" i="14"/>
  <c r="AI9" i="14"/>
  <c r="AK9" i="14"/>
  <c r="AF9" i="14"/>
  <c r="AJ9" i="14"/>
  <c r="AL9" i="14"/>
  <c r="AQ9" i="17"/>
  <c r="AR6" i="17"/>
  <c r="AP43" i="14"/>
  <c r="AP43" i="16"/>
  <c r="AM43" i="14"/>
  <c r="AN43" i="14"/>
  <c r="AO43" i="16"/>
  <c r="AP41" i="14"/>
  <c r="AP41" i="16"/>
  <c r="AM41" i="14"/>
  <c r="AN41" i="14"/>
  <c r="AO41" i="16"/>
  <c r="AP33" i="14"/>
  <c r="AP33" i="16"/>
  <c r="AM33" i="14"/>
  <c r="AN33" i="14"/>
  <c r="AO33" i="16"/>
  <c r="AP23" i="14"/>
  <c r="AP23" i="16"/>
  <c r="AM23" i="14"/>
  <c r="AN23" i="14"/>
  <c r="AO23" i="16"/>
  <c r="AP9" i="14"/>
  <c r="AP9" i="16"/>
  <c r="AM9" i="14"/>
  <c r="AN9" i="14"/>
  <c r="AO9" i="16"/>
  <c r="AP6" i="16"/>
  <c r="AQ43" i="15"/>
  <c r="AP43" i="15"/>
  <c r="AQ42" i="15"/>
  <c r="AP42" i="15"/>
  <c r="AQ41" i="15"/>
  <c r="AP41" i="15"/>
  <c r="AQ40" i="15"/>
  <c r="AP40" i="15"/>
  <c r="AQ39" i="15"/>
  <c r="AP39" i="15"/>
  <c r="AQ38" i="15"/>
  <c r="AP38" i="15"/>
  <c r="AQ37" i="15"/>
  <c r="AP37" i="15"/>
  <c r="AQ36" i="15"/>
  <c r="AP36" i="15"/>
  <c r="AQ35" i="15"/>
  <c r="AP35" i="15"/>
  <c r="AQ34" i="15"/>
  <c r="AP34" i="15"/>
  <c r="AQ33" i="15"/>
  <c r="AP33" i="15"/>
  <c r="AQ32" i="15"/>
  <c r="AP32" i="15"/>
  <c r="AQ31" i="15"/>
  <c r="AP31" i="15"/>
  <c r="AQ30" i="15"/>
  <c r="AP30" i="15"/>
  <c r="AQ29" i="15"/>
  <c r="AP29" i="15"/>
  <c r="AQ28" i="15"/>
  <c r="AP28" i="15"/>
  <c r="AQ27" i="15"/>
  <c r="AP27" i="15"/>
  <c r="AQ26" i="15"/>
  <c r="AP26" i="15"/>
  <c r="AQ25" i="15"/>
  <c r="AP25" i="15"/>
  <c r="AQ24" i="15"/>
  <c r="AP24" i="15"/>
  <c r="AQ23" i="15"/>
  <c r="AP23" i="15"/>
  <c r="AQ21" i="15"/>
  <c r="AP21" i="15"/>
  <c r="AQ20" i="15"/>
  <c r="AP20" i="15"/>
  <c r="AQ18" i="15"/>
  <c r="AP18" i="15"/>
  <c r="AQ17" i="15"/>
  <c r="AP17" i="15"/>
  <c r="AQ16" i="15"/>
  <c r="AP16" i="15"/>
  <c r="AQ15" i="15"/>
  <c r="AP15" i="15"/>
  <c r="AQ14" i="15"/>
  <c r="AP14" i="15"/>
  <c r="AQ13" i="15"/>
  <c r="AP13" i="15"/>
  <c r="AQ12" i="15"/>
  <c r="AP12" i="15"/>
  <c r="AQ11" i="15"/>
  <c r="AP11" i="15"/>
  <c r="AQ10" i="15"/>
  <c r="AP10" i="15"/>
  <c r="AQ9" i="15"/>
  <c r="AP9" i="15"/>
  <c r="AQ8" i="15"/>
  <c r="AP8" i="15"/>
  <c r="AQ6" i="15"/>
  <c r="AP6" i="15"/>
  <c r="AQ5" i="15"/>
  <c r="AP5" i="15"/>
  <c r="AQ4" i="15"/>
  <c r="AP4" i="15"/>
  <c r="AJ43" i="11"/>
  <c r="AI43" i="11"/>
  <c r="AH43" i="11"/>
  <c r="AI42" i="11"/>
  <c r="AJ41" i="11"/>
  <c r="AI41" i="11"/>
  <c r="AH41" i="11"/>
  <c r="AI40" i="11"/>
  <c r="AI39" i="11"/>
  <c r="AI38" i="11"/>
  <c r="AI37" i="11"/>
  <c r="AI36" i="11"/>
  <c r="AI35" i="11"/>
  <c r="AI34" i="11"/>
  <c r="AJ33" i="11"/>
  <c r="AI33" i="11"/>
  <c r="AH33" i="11"/>
  <c r="AI32" i="11"/>
  <c r="AI31" i="11"/>
  <c r="AI30" i="11"/>
  <c r="AI29" i="11"/>
  <c r="AI28" i="11"/>
  <c r="AI27" i="11"/>
  <c r="AI26" i="11"/>
  <c r="AI25" i="11"/>
  <c r="AI24" i="11"/>
  <c r="AJ23" i="11"/>
  <c r="AI23" i="11"/>
  <c r="AH23" i="11"/>
  <c r="AI22" i="11"/>
  <c r="AI21" i="11"/>
  <c r="AI20" i="11"/>
  <c r="AI19" i="11"/>
  <c r="AI18" i="11"/>
  <c r="AI17" i="11"/>
  <c r="AI16" i="11"/>
  <c r="AI15" i="11"/>
  <c r="AI14" i="11"/>
  <c r="AI13" i="11"/>
  <c r="AI12" i="11"/>
  <c r="AI11" i="11"/>
  <c r="AI10" i="11"/>
  <c r="AJ9" i="11"/>
  <c r="AI9" i="11"/>
  <c r="AH9" i="11"/>
  <c r="AI8" i="11"/>
  <c r="AI7" i="11"/>
  <c r="AJ6" i="11"/>
  <c r="AI6" i="11"/>
  <c r="AI5" i="11"/>
  <c r="AI43" i="10"/>
  <c r="AH43" i="10"/>
  <c r="AG43" i="10"/>
  <c r="AI42" i="10"/>
  <c r="AH42" i="10"/>
  <c r="AI41" i="10"/>
  <c r="AH41" i="10"/>
  <c r="AG41" i="10"/>
  <c r="AI40" i="10"/>
  <c r="AH40" i="10"/>
  <c r="AI39" i="10"/>
  <c r="AH39" i="10"/>
  <c r="AG39" i="10"/>
  <c r="AI38" i="10"/>
  <c r="AH38" i="10"/>
  <c r="AI37" i="10"/>
  <c r="AH37" i="10"/>
  <c r="AI36" i="10"/>
  <c r="AH36" i="10"/>
  <c r="AI35" i="10"/>
  <c r="AH35" i="10"/>
  <c r="AI34" i="10"/>
  <c r="AH34" i="10"/>
  <c r="AI33" i="10"/>
  <c r="AH33" i="10"/>
  <c r="AG33" i="10"/>
  <c r="AI32" i="10"/>
  <c r="AH32" i="10"/>
  <c r="AI31" i="10"/>
  <c r="AH31" i="10"/>
  <c r="AI30" i="10"/>
  <c r="AH30" i="10"/>
  <c r="AI29" i="10"/>
  <c r="AH29" i="10"/>
  <c r="AI28" i="10"/>
  <c r="AH28" i="10"/>
  <c r="AI27" i="10"/>
  <c r="AH27" i="10"/>
  <c r="AI26" i="10"/>
  <c r="AH26" i="10"/>
  <c r="AI25" i="10"/>
  <c r="AH25" i="10"/>
  <c r="AI24" i="10"/>
  <c r="AH24" i="10"/>
  <c r="AI23" i="10"/>
  <c r="AH23" i="10"/>
  <c r="AG23" i="10"/>
  <c r="AI22" i="10"/>
  <c r="AH22" i="10"/>
  <c r="AI21" i="10"/>
  <c r="AH21" i="10"/>
  <c r="AH20" i="10"/>
  <c r="AI19" i="10"/>
  <c r="AH19" i="10"/>
  <c r="AI18" i="10"/>
  <c r="AH18" i="10"/>
  <c r="AI17" i="10"/>
  <c r="AH17" i="10"/>
  <c r="AI16" i="10"/>
  <c r="AH16" i="10"/>
  <c r="AI15" i="10"/>
  <c r="AH15" i="10"/>
  <c r="AI14" i="10"/>
  <c r="AH14" i="10"/>
  <c r="AI13" i="10"/>
  <c r="AH13" i="10"/>
  <c r="AI12" i="10"/>
  <c r="AH12" i="10"/>
  <c r="AI11" i="10"/>
  <c r="AH11" i="10"/>
  <c r="AI10" i="10"/>
  <c r="AH10" i="10"/>
  <c r="AI9" i="10"/>
  <c r="AH9" i="10"/>
  <c r="AG9" i="10"/>
  <c r="AI8" i="10"/>
  <c r="AH8" i="10"/>
  <c r="AI7" i="10"/>
  <c r="AH7" i="10"/>
  <c r="AI6" i="10"/>
  <c r="AH6" i="10"/>
  <c r="AI5" i="10"/>
  <c r="AH5" i="10"/>
  <c r="AI4" i="10"/>
  <c r="L43" i="6"/>
  <c r="J43" i="6"/>
  <c r="L42" i="6"/>
  <c r="J42" i="6"/>
  <c r="L41" i="6"/>
  <c r="J41" i="6"/>
  <c r="L40" i="6"/>
  <c r="J40" i="6"/>
  <c r="L39" i="6"/>
  <c r="J39" i="6"/>
  <c r="L38" i="6"/>
  <c r="J38" i="6"/>
  <c r="L37" i="6"/>
  <c r="J37" i="6"/>
  <c r="L36" i="6"/>
  <c r="J36" i="6"/>
  <c r="L35" i="6"/>
  <c r="J35" i="6"/>
  <c r="L34" i="6"/>
  <c r="J34" i="6"/>
  <c r="L33" i="6"/>
  <c r="J33" i="6"/>
  <c r="L32" i="6"/>
  <c r="J32" i="6"/>
  <c r="L31" i="6"/>
  <c r="J31" i="6"/>
  <c r="L30" i="6"/>
  <c r="J30" i="6"/>
  <c r="L29" i="6"/>
  <c r="J29" i="6"/>
  <c r="L28" i="6"/>
  <c r="J28" i="6"/>
  <c r="L27" i="6"/>
  <c r="J27" i="6"/>
  <c r="L26" i="6"/>
  <c r="J26" i="6"/>
  <c r="L25" i="6"/>
  <c r="J25" i="6"/>
  <c r="L24" i="6"/>
  <c r="J24" i="6"/>
  <c r="L23" i="6"/>
  <c r="J23" i="6"/>
  <c r="L21" i="6"/>
  <c r="J21" i="6"/>
  <c r="L20" i="6"/>
  <c r="J20" i="6"/>
  <c r="L18" i="6"/>
  <c r="J18" i="6"/>
  <c r="L17" i="6"/>
  <c r="J17" i="6"/>
  <c r="L16" i="6"/>
  <c r="J16" i="6"/>
  <c r="L15" i="6"/>
  <c r="J15" i="6"/>
  <c r="L14" i="6"/>
  <c r="J14" i="6"/>
  <c r="L13" i="6"/>
  <c r="J13" i="6"/>
  <c r="L12" i="6"/>
  <c r="J12" i="6"/>
  <c r="L11" i="6"/>
  <c r="J11" i="6"/>
  <c r="L10" i="6"/>
  <c r="J10" i="6"/>
  <c r="L9" i="6"/>
  <c r="J9" i="6"/>
  <c r="L8" i="6"/>
  <c r="J8" i="6"/>
  <c r="L6" i="6"/>
  <c r="J6" i="6"/>
  <c r="L5" i="6"/>
  <c r="J5" i="6"/>
  <c r="L4" i="6"/>
  <c r="J4" i="6"/>
  <c r="AO43" i="13"/>
  <c r="AO41" i="13"/>
  <c r="AO33" i="13"/>
  <c r="AO23" i="13"/>
  <c r="AO9" i="13"/>
  <c r="AJ43" i="12"/>
  <c r="AI43" i="12"/>
  <c r="AJ41" i="12"/>
  <c r="AI41" i="12"/>
  <c r="AJ33" i="12"/>
  <c r="AI33" i="12"/>
  <c r="AJ23" i="12"/>
  <c r="AI23" i="12"/>
  <c r="AJ9" i="12"/>
  <c r="AI9" i="12"/>
  <c r="AK43" i="7"/>
  <c r="AK42" i="7"/>
  <c r="AK41" i="7"/>
  <c r="AK40" i="7"/>
  <c r="AK39" i="7"/>
  <c r="AK38" i="7"/>
  <c r="AK37" i="7"/>
  <c r="AK36" i="7"/>
  <c r="AK35" i="7"/>
  <c r="AK34" i="7"/>
  <c r="AK33" i="7"/>
  <c r="AK32" i="7"/>
  <c r="AK31" i="7"/>
  <c r="AK30" i="7"/>
  <c r="AK29" i="7"/>
  <c r="AK28" i="7"/>
  <c r="AK27" i="7"/>
  <c r="AK26" i="7"/>
  <c r="AK25" i="7"/>
  <c r="AK24" i="7"/>
  <c r="AK23" i="7"/>
  <c r="AK21" i="7"/>
  <c r="AK20" i="7"/>
  <c r="AK18" i="7"/>
  <c r="AK17" i="7"/>
  <c r="AK16" i="7"/>
  <c r="AK15" i="7"/>
  <c r="AK14" i="7"/>
  <c r="AK13" i="7"/>
  <c r="AK12" i="7"/>
  <c r="AK11" i="7"/>
  <c r="AK10" i="7"/>
  <c r="AK9" i="7"/>
  <c r="AK8" i="7"/>
  <c r="AK6" i="7"/>
  <c r="AK5" i="7"/>
  <c r="AK4" i="7"/>
  <c r="C4" i="14"/>
  <c r="O43" i="9"/>
  <c r="M43" i="9"/>
  <c r="O42" i="9"/>
  <c r="M42" i="9"/>
  <c r="O41" i="9"/>
  <c r="M41" i="9"/>
  <c r="O40" i="9"/>
  <c r="M40" i="9"/>
  <c r="O39" i="9"/>
  <c r="M39" i="9"/>
  <c r="O38" i="9"/>
  <c r="M38" i="9"/>
  <c r="O37" i="9"/>
  <c r="M37" i="9"/>
  <c r="O36" i="9"/>
  <c r="M36" i="9"/>
  <c r="O35" i="9"/>
  <c r="M35" i="9"/>
  <c r="O34" i="9"/>
  <c r="M34" i="9"/>
  <c r="O33" i="9"/>
  <c r="M33" i="9"/>
  <c r="O32" i="9"/>
  <c r="M32" i="9"/>
  <c r="O31" i="9"/>
  <c r="M31" i="9"/>
  <c r="O30" i="9"/>
  <c r="M30" i="9"/>
  <c r="O29" i="9"/>
  <c r="M29" i="9"/>
  <c r="O28" i="9"/>
  <c r="M28" i="9"/>
  <c r="O27" i="9"/>
  <c r="M27" i="9"/>
  <c r="O26" i="9"/>
  <c r="M26" i="9"/>
  <c r="O25" i="9"/>
  <c r="M25" i="9"/>
  <c r="O24" i="9"/>
  <c r="M24" i="9"/>
  <c r="O23" i="9"/>
  <c r="M23" i="9"/>
  <c r="O21" i="9"/>
  <c r="M21" i="9"/>
  <c r="O20" i="9"/>
  <c r="M20" i="9"/>
  <c r="O18" i="9"/>
  <c r="M18" i="9"/>
  <c r="O17" i="9"/>
  <c r="M17" i="9"/>
  <c r="O16" i="9"/>
  <c r="M16" i="9"/>
  <c r="O15" i="9"/>
  <c r="M15" i="9"/>
  <c r="O14" i="9"/>
  <c r="M14" i="9"/>
  <c r="O13" i="9"/>
  <c r="M13" i="9"/>
  <c r="O12" i="9"/>
  <c r="M12" i="9"/>
  <c r="O11" i="9"/>
  <c r="M11" i="9"/>
  <c r="O10" i="9"/>
  <c r="M10" i="9"/>
  <c r="O9" i="9"/>
  <c r="M9" i="9"/>
  <c r="O8" i="9"/>
  <c r="M8" i="9"/>
  <c r="O6" i="9"/>
  <c r="M6" i="9"/>
  <c r="O5" i="9"/>
  <c r="M5" i="9"/>
  <c r="M4" i="9"/>
  <c r="O4" i="9"/>
  <c r="K42" i="5"/>
  <c r="I42" i="5"/>
  <c r="K41" i="5"/>
  <c r="I41" i="5"/>
  <c r="K40" i="5"/>
  <c r="I40" i="5"/>
  <c r="K39" i="5"/>
  <c r="I39" i="5"/>
  <c r="K38" i="5"/>
  <c r="I38" i="5"/>
  <c r="K37" i="5"/>
  <c r="I37" i="5"/>
  <c r="K36" i="5"/>
  <c r="I36" i="5"/>
  <c r="K35" i="5"/>
  <c r="I35" i="5"/>
  <c r="K34" i="5"/>
  <c r="I34" i="5"/>
  <c r="K33" i="5"/>
  <c r="I33" i="5"/>
  <c r="K32" i="5"/>
  <c r="I32" i="5"/>
  <c r="K31" i="5"/>
  <c r="I31" i="5"/>
  <c r="K30" i="5"/>
  <c r="I30" i="5"/>
  <c r="K29" i="5"/>
  <c r="I29" i="5"/>
  <c r="K28" i="5"/>
  <c r="I28" i="5"/>
  <c r="K27" i="5"/>
  <c r="I27" i="5"/>
  <c r="K26" i="5"/>
  <c r="I26" i="5"/>
  <c r="K25" i="5"/>
  <c r="I25" i="5"/>
  <c r="K24" i="5"/>
  <c r="I24" i="5"/>
  <c r="K23" i="5"/>
  <c r="I23" i="5"/>
  <c r="K21" i="5"/>
  <c r="I21" i="5"/>
  <c r="K20" i="5"/>
  <c r="I20" i="5"/>
  <c r="K18" i="5"/>
  <c r="I18" i="5"/>
  <c r="K17" i="5"/>
  <c r="I17" i="5"/>
  <c r="K16" i="5"/>
  <c r="I16" i="5"/>
  <c r="K15" i="5"/>
  <c r="I15" i="5"/>
  <c r="K14" i="5"/>
  <c r="I14" i="5"/>
  <c r="K13" i="5"/>
  <c r="I13" i="5"/>
  <c r="K12" i="5"/>
  <c r="I12" i="5"/>
  <c r="K11" i="5"/>
  <c r="I11" i="5"/>
  <c r="K10" i="5"/>
  <c r="I10" i="5"/>
  <c r="K9" i="5"/>
  <c r="I9" i="5"/>
  <c r="K8" i="5"/>
  <c r="I8" i="5"/>
  <c r="K6" i="5"/>
  <c r="I6" i="5"/>
  <c r="K5" i="5"/>
  <c r="I5" i="5"/>
  <c r="K4" i="5"/>
  <c r="I4" i="5"/>
  <c r="K43" i="5"/>
  <c r="I43" i="5"/>
  <c r="AE4" i="14"/>
  <c r="AF4" i="14"/>
  <c r="AG4" i="14"/>
  <c r="AH4" i="14"/>
  <c r="AR4" i="17"/>
  <c r="C29" i="14"/>
  <c r="C32" i="14"/>
  <c r="C23" i="14"/>
  <c r="C41" i="14"/>
  <c r="C39" i="14"/>
  <c r="C21" i="14"/>
  <c r="C20" i="14"/>
  <c r="C8" i="14"/>
  <c r="C40" i="14"/>
  <c r="C38" i="14"/>
  <c r="C14" i="14"/>
  <c r="C9" i="14"/>
  <c r="C37" i="14"/>
  <c r="C27" i="14"/>
  <c r="C22" i="14"/>
  <c r="C26" i="14"/>
  <c r="C43" i="14"/>
  <c r="C30" i="14"/>
  <c r="C28" i="14"/>
  <c r="C6" i="14"/>
  <c r="C7" i="14"/>
  <c r="C5" i="14"/>
  <c r="C18" i="14"/>
  <c r="C36" i="14"/>
  <c r="C15" i="14"/>
  <c r="C17" i="14"/>
  <c r="C12" i="14"/>
  <c r="C13" i="14"/>
  <c r="C31" i="14"/>
  <c r="C16" i="14"/>
  <c r="C24" i="14"/>
  <c r="C33" i="14"/>
  <c r="C42" i="14"/>
  <c r="C19" i="14"/>
  <c r="C34" i="14"/>
  <c r="C25" i="14"/>
  <c r="AP18" i="14"/>
  <c r="AN18" i="14"/>
  <c r="AH18" i="11"/>
  <c r="AM18" i="14"/>
  <c r="AH18" i="14"/>
  <c r="AG18" i="14"/>
  <c r="AF18" i="14"/>
  <c r="AJ18" i="14"/>
  <c r="AL18" i="14"/>
  <c r="AJ18" i="12"/>
  <c r="AE18" i="14"/>
  <c r="AI18" i="14"/>
  <c r="AK18" i="14"/>
  <c r="AP35" i="14"/>
  <c r="AN35" i="14"/>
  <c r="AH35" i="11"/>
  <c r="AM35" i="14"/>
  <c r="AH35" i="14"/>
  <c r="AG35" i="14"/>
  <c r="AR35" i="17"/>
  <c r="AF35" i="14"/>
  <c r="AJ35" i="14"/>
  <c r="AL35" i="14"/>
  <c r="AJ35" i="12"/>
  <c r="AE35" i="14"/>
  <c r="AI35" i="14"/>
  <c r="AK35" i="14"/>
  <c r="AP35" i="16"/>
  <c r="AJ35" i="11"/>
  <c r="AO35" i="16"/>
  <c r="AG35" i="10"/>
  <c r="AQ35" i="17"/>
  <c r="AI35" i="12"/>
  <c r="AO35" i="13"/>
  <c r="AR18" i="17"/>
  <c r="AP18" i="16"/>
  <c r="AJ18" i="11"/>
  <c r="AQ18" i="17"/>
  <c r="AO18" i="13"/>
  <c r="AI18" i="12"/>
  <c r="AO18" i="16"/>
  <c r="AG18" i="10"/>
  <c r="AL43" i="17"/>
  <c r="AL42" i="17"/>
  <c r="AL41" i="17"/>
  <c r="AL40" i="17"/>
  <c r="AL39" i="17"/>
  <c r="AL38" i="17"/>
  <c r="AL37" i="17"/>
  <c r="AL36" i="17"/>
  <c r="AL35" i="17"/>
  <c r="AL34" i="17"/>
  <c r="AL33" i="17"/>
  <c r="AL32" i="17"/>
  <c r="AL31" i="17"/>
  <c r="AL30" i="17"/>
  <c r="AL29" i="17"/>
  <c r="AL28" i="17"/>
  <c r="AL27" i="17"/>
  <c r="AL26" i="17"/>
  <c r="AL25" i="17"/>
  <c r="AL24" i="17"/>
  <c r="AL23" i="17"/>
  <c r="AL22" i="17"/>
  <c r="AL21" i="17"/>
  <c r="AF20" i="17"/>
  <c r="L20" i="17"/>
  <c r="AL20" i="17"/>
  <c r="AL19" i="17"/>
  <c r="AF18" i="17"/>
  <c r="AL18" i="17"/>
  <c r="AL17" i="17"/>
  <c r="AL16" i="17"/>
  <c r="AL15" i="17"/>
  <c r="AL14" i="17"/>
  <c r="AL13" i="17"/>
  <c r="AL12" i="17"/>
  <c r="AL11" i="17"/>
  <c r="AL10" i="17"/>
  <c r="AL9" i="17"/>
  <c r="AL8" i="17"/>
  <c r="AL7" i="17"/>
  <c r="AL6" i="17"/>
  <c r="AL5" i="17"/>
  <c r="AK43" i="17"/>
  <c r="AK42" i="17"/>
  <c r="AK41" i="17"/>
  <c r="AK40" i="17"/>
  <c r="AK39" i="17"/>
  <c r="AK38" i="17"/>
  <c r="AK37" i="17"/>
  <c r="AK36" i="17"/>
  <c r="AK35" i="17"/>
  <c r="AK34" i="17"/>
  <c r="AK33" i="17"/>
  <c r="AK32" i="17"/>
  <c r="AK31" i="17"/>
  <c r="AK30" i="17"/>
  <c r="AK29" i="17"/>
  <c r="AK28" i="17"/>
  <c r="AK27" i="17"/>
  <c r="AK26" i="17"/>
  <c r="AK25" i="17"/>
  <c r="AK24" i="17"/>
  <c r="AK23" i="17"/>
  <c r="AK22" i="17"/>
  <c r="AK21" i="17"/>
  <c r="J20" i="17"/>
  <c r="AE20" i="17"/>
  <c r="AK20" i="17"/>
  <c r="AK19" i="17"/>
  <c r="AE18" i="17"/>
  <c r="AK18" i="17"/>
  <c r="AK17" i="17"/>
  <c r="AK16" i="17"/>
  <c r="AK15" i="17"/>
  <c r="AK14" i="17"/>
  <c r="AK13" i="17"/>
  <c r="AK12" i="17"/>
  <c r="AK11" i="17"/>
  <c r="AK10" i="17"/>
  <c r="AK9" i="17"/>
  <c r="AK8" i="17"/>
  <c r="AK7" i="17"/>
  <c r="AK6" i="17"/>
  <c r="AK5" i="17"/>
  <c r="AL4" i="17"/>
  <c r="AK4" i="17"/>
  <c r="AP43" i="17"/>
  <c r="AO43" i="17"/>
  <c r="AN43" i="17"/>
  <c r="AM43" i="17"/>
  <c r="AF43" i="17"/>
  <c r="AE43" i="17"/>
  <c r="AD43" i="17"/>
  <c r="AH43" i="17"/>
  <c r="AJ43" i="17"/>
  <c r="AC43" i="17"/>
  <c r="AG43" i="17"/>
  <c r="AI43" i="17"/>
  <c r="AP42" i="17"/>
  <c r="AO42" i="17"/>
  <c r="AN42" i="17"/>
  <c r="AM42" i="17"/>
  <c r="AF42" i="17"/>
  <c r="AE42" i="17"/>
  <c r="AD42" i="17"/>
  <c r="AH42" i="17"/>
  <c r="AJ42" i="17"/>
  <c r="AC42" i="17"/>
  <c r="AG42" i="17"/>
  <c r="AI42" i="17"/>
  <c r="AP41" i="17"/>
  <c r="AO41" i="17"/>
  <c r="AN41" i="17"/>
  <c r="AM41" i="17"/>
  <c r="AF41" i="17"/>
  <c r="AE41" i="17"/>
  <c r="AD41" i="17"/>
  <c r="AH41" i="17"/>
  <c r="AJ41" i="17"/>
  <c r="AC41" i="17"/>
  <c r="AG41" i="17"/>
  <c r="AI41" i="17"/>
  <c r="AP40" i="17"/>
  <c r="AO40" i="17"/>
  <c r="AN40" i="17"/>
  <c r="AM40" i="17"/>
  <c r="AF40" i="17"/>
  <c r="AE40" i="17"/>
  <c r="AD40" i="17"/>
  <c r="AH40" i="17"/>
  <c r="AJ40" i="17"/>
  <c r="AC40" i="17"/>
  <c r="AG40" i="17"/>
  <c r="AI40" i="17"/>
  <c r="AP39" i="17"/>
  <c r="AO39" i="17"/>
  <c r="AN39" i="17"/>
  <c r="AM39" i="17"/>
  <c r="AF39" i="17"/>
  <c r="AE39" i="17"/>
  <c r="AD39" i="17"/>
  <c r="AH39" i="17"/>
  <c r="AJ39" i="17"/>
  <c r="AC39" i="17"/>
  <c r="AG39" i="17"/>
  <c r="AI39" i="17"/>
  <c r="AP38" i="17"/>
  <c r="AO38" i="17"/>
  <c r="AN38" i="17"/>
  <c r="AM38" i="17"/>
  <c r="AF38" i="17"/>
  <c r="AE38" i="17"/>
  <c r="AD38" i="17"/>
  <c r="AH38" i="17"/>
  <c r="AJ38" i="17"/>
  <c r="AC38" i="17"/>
  <c r="AG38" i="17"/>
  <c r="AI38" i="17"/>
  <c r="AP37" i="17"/>
  <c r="AO37" i="17"/>
  <c r="AN37" i="17"/>
  <c r="AM37" i="17"/>
  <c r="AF37" i="17"/>
  <c r="AE37" i="17"/>
  <c r="AD37" i="17"/>
  <c r="AH37" i="17"/>
  <c r="AJ37" i="17"/>
  <c r="AC37" i="17"/>
  <c r="AG37" i="17"/>
  <c r="AI37" i="17"/>
  <c r="AP36" i="17"/>
  <c r="AO36" i="17"/>
  <c r="AN36" i="17"/>
  <c r="AM36" i="17"/>
  <c r="AF36" i="17"/>
  <c r="AE36" i="17"/>
  <c r="AD36" i="17"/>
  <c r="AH36" i="17"/>
  <c r="AJ36" i="17"/>
  <c r="AC36" i="17"/>
  <c r="AG36" i="17"/>
  <c r="AI36" i="17"/>
  <c r="AP35" i="17"/>
  <c r="AO35" i="17"/>
  <c r="AN35" i="17"/>
  <c r="AM35" i="17"/>
  <c r="AF35" i="17"/>
  <c r="AE35" i="17"/>
  <c r="AD35" i="17"/>
  <c r="AH35" i="17"/>
  <c r="AJ35" i="17"/>
  <c r="AC35" i="17"/>
  <c r="AG35" i="17"/>
  <c r="AI35" i="17"/>
  <c r="AP34" i="17"/>
  <c r="AO34" i="17"/>
  <c r="AN34" i="17"/>
  <c r="AM34" i="17"/>
  <c r="AF34" i="17"/>
  <c r="AE34" i="17"/>
  <c r="AD34" i="17"/>
  <c r="AH34" i="17"/>
  <c r="AJ34" i="17"/>
  <c r="AC34" i="17"/>
  <c r="AG34" i="17"/>
  <c r="AI34" i="17"/>
  <c r="AP33" i="17"/>
  <c r="AO33" i="17"/>
  <c r="AN33" i="17"/>
  <c r="AM33" i="17"/>
  <c r="AF33" i="17"/>
  <c r="AE33" i="17"/>
  <c r="AD33" i="17"/>
  <c r="AH33" i="17"/>
  <c r="AJ33" i="17"/>
  <c r="AC33" i="17"/>
  <c r="AG33" i="17"/>
  <c r="AI33" i="17"/>
  <c r="AP32" i="17"/>
  <c r="AO32" i="17"/>
  <c r="AN32" i="17"/>
  <c r="AM32" i="17"/>
  <c r="AF32" i="17"/>
  <c r="AE32" i="17"/>
  <c r="AD32" i="17"/>
  <c r="AH32" i="17"/>
  <c r="AJ32" i="17"/>
  <c r="AC32" i="17"/>
  <c r="AG32" i="17"/>
  <c r="AI32" i="17"/>
  <c r="AP31" i="17"/>
  <c r="AO31" i="17"/>
  <c r="AN31" i="17"/>
  <c r="AM31" i="17"/>
  <c r="AF31" i="17"/>
  <c r="AE31" i="17"/>
  <c r="AD31" i="17"/>
  <c r="AH31" i="17"/>
  <c r="AJ31" i="17"/>
  <c r="AC31" i="17"/>
  <c r="AG31" i="17"/>
  <c r="AI31" i="17"/>
  <c r="AP30" i="17"/>
  <c r="AO30" i="17"/>
  <c r="AN30" i="17"/>
  <c r="AM30" i="17"/>
  <c r="AJ30" i="17"/>
  <c r="AH30" i="17"/>
  <c r="AG30" i="17"/>
  <c r="AI30" i="17"/>
  <c r="AP29" i="17"/>
  <c r="AO29" i="17"/>
  <c r="AN29" i="17"/>
  <c r="AM29" i="17"/>
  <c r="AF29" i="17"/>
  <c r="AE29" i="17"/>
  <c r="AD29" i="17"/>
  <c r="AH29" i="17"/>
  <c r="AJ29" i="17"/>
  <c r="AC29" i="17"/>
  <c r="AG29" i="17"/>
  <c r="AI29" i="17"/>
  <c r="AP28" i="17"/>
  <c r="AO28" i="17"/>
  <c r="AN28" i="17"/>
  <c r="AM28" i="17"/>
  <c r="AF28" i="17"/>
  <c r="AE28" i="17"/>
  <c r="AD28" i="17"/>
  <c r="AH28" i="17"/>
  <c r="AJ28" i="17"/>
  <c r="AC28" i="17"/>
  <c r="AG28" i="17"/>
  <c r="AI28" i="17"/>
  <c r="AP27" i="17"/>
  <c r="AO27" i="17"/>
  <c r="AN27" i="17"/>
  <c r="AM27" i="17"/>
  <c r="AF27" i="17"/>
  <c r="AE27" i="17"/>
  <c r="AD27" i="17"/>
  <c r="AH27" i="17"/>
  <c r="AJ27" i="17"/>
  <c r="AC27" i="17"/>
  <c r="AG27" i="17"/>
  <c r="AI27" i="17"/>
  <c r="P27" i="17"/>
  <c r="O27" i="17"/>
  <c r="N27" i="17"/>
  <c r="M27" i="17"/>
  <c r="AP26" i="17"/>
  <c r="AO26" i="17"/>
  <c r="AN26" i="17"/>
  <c r="AM26" i="17"/>
  <c r="AF26" i="17"/>
  <c r="AE26" i="17"/>
  <c r="AD26" i="17"/>
  <c r="AH26" i="17"/>
  <c r="AJ26" i="17"/>
  <c r="AC26" i="17"/>
  <c r="AG26" i="17"/>
  <c r="AI26" i="17"/>
  <c r="AP25" i="17"/>
  <c r="AO25" i="17"/>
  <c r="AN25" i="17"/>
  <c r="AM25" i="17"/>
  <c r="AF25" i="17"/>
  <c r="AE25" i="17"/>
  <c r="AD25" i="17"/>
  <c r="AH25" i="17"/>
  <c r="AJ25" i="17"/>
  <c r="AC25" i="17"/>
  <c r="AG25" i="17"/>
  <c r="AI25" i="17"/>
  <c r="AP24" i="17"/>
  <c r="AO24" i="17"/>
  <c r="AN24" i="17"/>
  <c r="AM24" i="17"/>
  <c r="AF24" i="17"/>
  <c r="AE24" i="17"/>
  <c r="AD24" i="17"/>
  <c r="AH24" i="17"/>
  <c r="AJ24" i="17"/>
  <c r="AC24" i="17"/>
  <c r="AG24" i="17"/>
  <c r="AI24" i="17"/>
  <c r="AP23" i="17"/>
  <c r="AO23" i="17"/>
  <c r="AN23" i="17"/>
  <c r="AM23" i="17"/>
  <c r="AF23" i="17"/>
  <c r="AE23" i="17"/>
  <c r="AD23" i="17"/>
  <c r="AH23" i="17"/>
  <c r="AJ23" i="17"/>
  <c r="AC23" i="17"/>
  <c r="L23" i="17"/>
  <c r="P23" i="17"/>
  <c r="K23" i="17"/>
  <c r="O23" i="17"/>
  <c r="J23" i="17"/>
  <c r="N23" i="17"/>
  <c r="I23" i="17"/>
  <c r="AG23" i="17"/>
  <c r="AI23" i="17"/>
  <c r="AP22" i="17"/>
  <c r="AO22" i="17"/>
  <c r="AN22" i="17"/>
  <c r="AM22" i="17"/>
  <c r="AF22" i="17"/>
  <c r="AE22" i="17"/>
  <c r="AD22" i="17"/>
  <c r="AH22" i="17"/>
  <c r="AJ22" i="17"/>
  <c r="AC22" i="17"/>
  <c r="AG22" i="17"/>
  <c r="AI22" i="17"/>
  <c r="AP21" i="17"/>
  <c r="AO21" i="17"/>
  <c r="AN21" i="17"/>
  <c r="AM21" i="17"/>
  <c r="AF21" i="17"/>
  <c r="AE21" i="17"/>
  <c r="AD21" i="17"/>
  <c r="AH21" i="17"/>
  <c r="AJ21" i="17"/>
  <c r="AC21" i="17"/>
  <c r="AG21" i="17"/>
  <c r="AI21" i="17"/>
  <c r="AP20" i="17"/>
  <c r="AO20" i="17"/>
  <c r="AN20" i="17"/>
  <c r="AM20" i="17"/>
  <c r="AD20" i="17"/>
  <c r="K20" i="17"/>
  <c r="AH20" i="17"/>
  <c r="AJ20" i="17"/>
  <c r="AC20" i="17"/>
  <c r="P20" i="17"/>
  <c r="O20" i="17"/>
  <c r="N20" i="17"/>
  <c r="I20" i="17"/>
  <c r="AG20" i="17"/>
  <c r="AI20" i="17"/>
  <c r="AH19" i="17"/>
  <c r="AJ19" i="17"/>
  <c r="AG19" i="17"/>
  <c r="AI19" i="17"/>
  <c r="AP18" i="17"/>
  <c r="AO18" i="17"/>
  <c r="AN18" i="17"/>
  <c r="AM18" i="17"/>
  <c r="AD18" i="17"/>
  <c r="AH18" i="17"/>
  <c r="AJ18" i="17"/>
  <c r="AC18" i="17"/>
  <c r="AG18" i="17"/>
  <c r="AI18" i="17"/>
  <c r="AP17" i="17"/>
  <c r="AO17" i="17"/>
  <c r="AN17" i="17"/>
  <c r="AM17" i="17"/>
  <c r="AF17" i="17"/>
  <c r="AE17" i="17"/>
  <c r="AD17" i="17"/>
  <c r="AH17" i="17"/>
  <c r="AJ17" i="17"/>
  <c r="AC17" i="17"/>
  <c r="AG17" i="17"/>
  <c r="AI17" i="17"/>
  <c r="AP16" i="17"/>
  <c r="AO16" i="17"/>
  <c r="AN16" i="17"/>
  <c r="AM16" i="17"/>
  <c r="AF16" i="17"/>
  <c r="AE16" i="17"/>
  <c r="AD16" i="17"/>
  <c r="AH16" i="17"/>
  <c r="AJ16" i="17"/>
  <c r="AC16" i="17"/>
  <c r="AG16" i="17"/>
  <c r="AI16" i="17"/>
  <c r="P16" i="17"/>
  <c r="O16" i="17"/>
  <c r="N16" i="17"/>
  <c r="M16" i="17"/>
  <c r="AP15" i="17"/>
  <c r="AO15" i="17"/>
  <c r="AN15" i="17"/>
  <c r="AM15" i="17"/>
  <c r="AF15" i="17"/>
  <c r="AE15" i="17"/>
  <c r="AD15" i="17"/>
  <c r="AH15" i="17"/>
  <c r="AJ15" i="17"/>
  <c r="AC15" i="17"/>
  <c r="AG15" i="17"/>
  <c r="AI15" i="17"/>
  <c r="AP14" i="17"/>
  <c r="AO14" i="17"/>
  <c r="AN14" i="17"/>
  <c r="AM14" i="17"/>
  <c r="AF14" i="17"/>
  <c r="AE14" i="17"/>
  <c r="AD14" i="17"/>
  <c r="AH14" i="17"/>
  <c r="AJ14" i="17"/>
  <c r="AC14" i="17"/>
  <c r="AG14" i="17"/>
  <c r="AI14" i="17"/>
  <c r="AP13" i="17"/>
  <c r="AO13" i="17"/>
  <c r="AN13" i="17"/>
  <c r="AM13" i="17"/>
  <c r="AF13" i="17"/>
  <c r="AE13" i="17"/>
  <c r="AD13" i="17"/>
  <c r="AH13" i="17"/>
  <c r="AJ13" i="17"/>
  <c r="AC13" i="17"/>
  <c r="AG13" i="17"/>
  <c r="AI13" i="17"/>
  <c r="AP12" i="17"/>
  <c r="AO12" i="17"/>
  <c r="AN12" i="17"/>
  <c r="AM12" i="17"/>
  <c r="AF12" i="17"/>
  <c r="AE12" i="17"/>
  <c r="AD12" i="17"/>
  <c r="AH12" i="17"/>
  <c r="AJ12" i="17"/>
  <c r="AC12" i="17"/>
  <c r="AG12" i="17"/>
  <c r="AI12" i="17"/>
  <c r="AP11" i="17"/>
  <c r="AO11" i="17"/>
  <c r="AN11" i="17"/>
  <c r="AM11" i="17"/>
  <c r="AF11" i="17"/>
  <c r="AE11" i="17"/>
  <c r="AD11" i="17"/>
  <c r="AH11" i="17"/>
  <c r="AJ11" i="17"/>
  <c r="AC11" i="17"/>
  <c r="AG11" i="17"/>
  <c r="AI11" i="17"/>
  <c r="AP10" i="17"/>
  <c r="AO10" i="17"/>
  <c r="AN10" i="17"/>
  <c r="AM10" i="17"/>
  <c r="AF10" i="17"/>
  <c r="AE10" i="17"/>
  <c r="AD10" i="17"/>
  <c r="AH10" i="17"/>
  <c r="AJ10" i="17"/>
  <c r="AC10" i="17"/>
  <c r="AG10" i="17"/>
  <c r="AI10" i="17"/>
  <c r="AP9" i="17"/>
  <c r="AO9" i="17"/>
  <c r="AN9" i="17"/>
  <c r="AM9" i="17"/>
  <c r="AF9" i="17"/>
  <c r="AE9" i="17"/>
  <c r="AD9" i="17"/>
  <c r="AH9" i="17"/>
  <c r="AJ9" i="17"/>
  <c r="AC9" i="17"/>
  <c r="AG9" i="17"/>
  <c r="AI9" i="17"/>
  <c r="AP8" i="17"/>
  <c r="AO8" i="17"/>
  <c r="AN8" i="17"/>
  <c r="AM8" i="17"/>
  <c r="AF8" i="17"/>
  <c r="AE8" i="17"/>
  <c r="AD8" i="17"/>
  <c r="AH8" i="17"/>
  <c r="AJ8" i="17"/>
  <c r="AC8" i="17"/>
  <c r="AG8" i="17"/>
  <c r="AI8" i="17"/>
  <c r="AP7" i="17"/>
  <c r="AO7" i="17"/>
  <c r="AN7" i="17"/>
  <c r="AM7" i="17"/>
  <c r="AF7" i="17"/>
  <c r="AE7" i="17"/>
  <c r="AD7" i="17"/>
  <c r="AH7" i="17"/>
  <c r="AJ7" i="17"/>
  <c r="AC7" i="17"/>
  <c r="L7" i="17"/>
  <c r="P7" i="17"/>
  <c r="K7" i="17"/>
  <c r="O7" i="17"/>
  <c r="J7" i="17"/>
  <c r="N7" i="17"/>
  <c r="I7" i="17"/>
  <c r="AG7" i="17"/>
  <c r="AI7" i="17"/>
  <c r="AN6" i="17"/>
  <c r="AM6" i="17"/>
  <c r="AH6" i="17"/>
  <c r="AJ6" i="17"/>
  <c r="AD6" i="17"/>
  <c r="AC6" i="17"/>
  <c r="AG6" i="17"/>
  <c r="AI6" i="17"/>
  <c r="AP5" i="17"/>
  <c r="AO5" i="17"/>
  <c r="AN5" i="17"/>
  <c r="AM5" i="17"/>
  <c r="AJ5" i="17"/>
  <c r="AF5" i="17"/>
  <c r="AE5" i="17"/>
  <c r="AD5" i="17"/>
  <c r="AH5" i="17"/>
  <c r="AC5" i="17"/>
  <c r="AG5" i="17"/>
  <c r="AI5" i="17"/>
  <c r="AP4" i="17"/>
  <c r="AO4" i="17"/>
  <c r="AN4" i="17"/>
  <c r="AM4" i="17"/>
  <c r="AF4" i="17"/>
  <c r="AE4" i="17"/>
  <c r="AD4" i="17"/>
  <c r="AH4" i="17"/>
  <c r="AJ4" i="17"/>
  <c r="AC4" i="17"/>
  <c r="AG4" i="17"/>
  <c r="AI4" i="17"/>
  <c r="AN43" i="16"/>
  <c r="AM43" i="16"/>
  <c r="AL43" i="16"/>
  <c r="AK43" i="16"/>
  <c r="AF43" i="16"/>
  <c r="AE43" i="16"/>
  <c r="AD43" i="16"/>
  <c r="AH43" i="16"/>
  <c r="AJ43" i="16"/>
  <c r="AC43" i="16"/>
  <c r="AG43" i="16"/>
  <c r="AI43" i="16"/>
  <c r="AN42" i="16"/>
  <c r="AM42" i="16"/>
  <c r="AL42" i="16"/>
  <c r="AK42" i="16"/>
  <c r="AF42" i="16"/>
  <c r="AE42" i="16"/>
  <c r="AD42" i="16"/>
  <c r="AH42" i="16"/>
  <c r="AJ42" i="16"/>
  <c r="AC42" i="16"/>
  <c r="AG42" i="16"/>
  <c r="AI42" i="16"/>
  <c r="AN41" i="16"/>
  <c r="AM41" i="16"/>
  <c r="AL41" i="16"/>
  <c r="AK41" i="16"/>
  <c r="AF41" i="16"/>
  <c r="AE41" i="16"/>
  <c r="AD41" i="16"/>
  <c r="AH41" i="16"/>
  <c r="AJ41" i="16"/>
  <c r="AC41" i="16"/>
  <c r="AG41" i="16"/>
  <c r="AI41" i="16"/>
  <c r="AN40" i="16"/>
  <c r="AM40" i="16"/>
  <c r="AL40" i="16"/>
  <c r="AK40" i="16"/>
  <c r="AF40" i="16"/>
  <c r="AE40" i="16"/>
  <c r="AD40" i="16"/>
  <c r="AH40" i="16"/>
  <c r="AJ40" i="16"/>
  <c r="AC40" i="16"/>
  <c r="AG40" i="16"/>
  <c r="AI40" i="16"/>
  <c r="AN39" i="16"/>
  <c r="AM39" i="16"/>
  <c r="AL39" i="16"/>
  <c r="AK39" i="16"/>
  <c r="AF39" i="16"/>
  <c r="AE39" i="16"/>
  <c r="AD39" i="16"/>
  <c r="AH39" i="16"/>
  <c r="AJ39" i="16"/>
  <c r="AC39" i="16"/>
  <c r="AG39" i="16"/>
  <c r="AI39" i="16"/>
  <c r="AN38" i="16"/>
  <c r="AM38" i="16"/>
  <c r="AL38" i="16"/>
  <c r="AK38" i="16"/>
  <c r="AF38" i="16"/>
  <c r="AE38" i="16"/>
  <c r="AD38" i="16"/>
  <c r="AH38" i="16"/>
  <c r="AJ38" i="16"/>
  <c r="AC38" i="16"/>
  <c r="AG38" i="16"/>
  <c r="AI38" i="16"/>
  <c r="AN37" i="16"/>
  <c r="AM37" i="16"/>
  <c r="AL37" i="16"/>
  <c r="AK37" i="16"/>
  <c r="AF37" i="16"/>
  <c r="AE37" i="16"/>
  <c r="AD37" i="16"/>
  <c r="AH37" i="16"/>
  <c r="AJ37" i="16"/>
  <c r="AC37" i="16"/>
  <c r="AG37" i="16"/>
  <c r="AI37" i="16"/>
  <c r="AN36" i="16"/>
  <c r="AM36" i="16"/>
  <c r="AL36" i="16"/>
  <c r="AK36" i="16"/>
  <c r="AF36" i="16"/>
  <c r="AE36" i="16"/>
  <c r="AD36" i="16"/>
  <c r="AH36" i="16"/>
  <c r="AJ36" i="16"/>
  <c r="AC36" i="16"/>
  <c r="AG36" i="16"/>
  <c r="AI36" i="16"/>
  <c r="AN35" i="16"/>
  <c r="AM35" i="16"/>
  <c r="AL35" i="16"/>
  <c r="AK35" i="16"/>
  <c r="AF35" i="16"/>
  <c r="AE35" i="16"/>
  <c r="AD35" i="16"/>
  <c r="AH35" i="16"/>
  <c r="AJ35" i="16"/>
  <c r="AC35" i="16"/>
  <c r="AG35" i="16"/>
  <c r="AI35" i="16"/>
  <c r="AN34" i="16"/>
  <c r="AM34" i="16"/>
  <c r="AL34" i="16"/>
  <c r="AK34" i="16"/>
  <c r="AF34" i="16"/>
  <c r="AE34" i="16"/>
  <c r="AD34" i="16"/>
  <c r="AH34" i="16"/>
  <c r="AJ34" i="16"/>
  <c r="AC34" i="16"/>
  <c r="AG34" i="16"/>
  <c r="AI34" i="16"/>
  <c r="AN33" i="16"/>
  <c r="AM33" i="16"/>
  <c r="AL33" i="16"/>
  <c r="AK33" i="16"/>
  <c r="AF33" i="16"/>
  <c r="AE33" i="16"/>
  <c r="AD33" i="16"/>
  <c r="AH33" i="16"/>
  <c r="AJ33" i="16"/>
  <c r="AC33" i="16"/>
  <c r="AG33" i="16"/>
  <c r="AI33" i="16"/>
  <c r="AN32" i="16"/>
  <c r="AM32" i="16"/>
  <c r="AL32" i="16"/>
  <c r="AK32" i="16"/>
  <c r="AF32" i="16"/>
  <c r="AE32" i="16"/>
  <c r="AD32" i="16"/>
  <c r="AH32" i="16"/>
  <c r="AJ32" i="16"/>
  <c r="AC32" i="16"/>
  <c r="AG32" i="16"/>
  <c r="AI32" i="16"/>
  <c r="AN31" i="16"/>
  <c r="AM31" i="16"/>
  <c r="AL31" i="16"/>
  <c r="AK31" i="16"/>
  <c r="AF31" i="16"/>
  <c r="AE31" i="16"/>
  <c r="AD31" i="16"/>
  <c r="AH31" i="16"/>
  <c r="AJ31" i="16"/>
  <c r="AC31" i="16"/>
  <c r="AG31" i="16"/>
  <c r="AI31" i="16"/>
  <c r="AN30" i="16"/>
  <c r="AM30" i="16"/>
  <c r="AL30" i="16"/>
  <c r="AK30" i="16"/>
  <c r="AJ30" i="16"/>
  <c r="AI30" i="16"/>
  <c r="AH30" i="16"/>
  <c r="AG30" i="16"/>
  <c r="AN29" i="16"/>
  <c r="AM29" i="16"/>
  <c r="AL29" i="16"/>
  <c r="AK29" i="16"/>
  <c r="AF29" i="16"/>
  <c r="AE29" i="16"/>
  <c r="AD29" i="16"/>
  <c r="AH29" i="16"/>
  <c r="AJ29" i="16"/>
  <c r="AC29" i="16"/>
  <c r="AG29" i="16"/>
  <c r="AI29" i="16"/>
  <c r="AN28" i="16"/>
  <c r="AM28" i="16"/>
  <c r="AL28" i="16"/>
  <c r="AK28" i="16"/>
  <c r="AF28" i="16"/>
  <c r="AE28" i="16"/>
  <c r="AD28" i="16"/>
  <c r="AH28" i="16"/>
  <c r="AJ28" i="16"/>
  <c r="AC28" i="16"/>
  <c r="AG28" i="16"/>
  <c r="AI28" i="16"/>
  <c r="AN27" i="16"/>
  <c r="AM27" i="16"/>
  <c r="AL27" i="16"/>
  <c r="AK27" i="16"/>
  <c r="AF27" i="16"/>
  <c r="AE27" i="16"/>
  <c r="AD27" i="16"/>
  <c r="AH27" i="16"/>
  <c r="AJ27" i="16"/>
  <c r="AC27" i="16"/>
  <c r="AG27" i="16"/>
  <c r="AI27" i="16"/>
  <c r="P27" i="16"/>
  <c r="O27" i="16"/>
  <c r="N27" i="16"/>
  <c r="M27" i="16"/>
  <c r="AN26" i="16"/>
  <c r="AM26" i="16"/>
  <c r="AL26" i="16"/>
  <c r="AK26" i="16"/>
  <c r="AF26" i="16"/>
  <c r="AE26" i="16"/>
  <c r="AD26" i="16"/>
  <c r="AH26" i="16"/>
  <c r="AJ26" i="16"/>
  <c r="AC26" i="16"/>
  <c r="AG26" i="16"/>
  <c r="AI26" i="16"/>
  <c r="AN25" i="16"/>
  <c r="AM25" i="16"/>
  <c r="AL25" i="16"/>
  <c r="AK25" i="16"/>
  <c r="AF25" i="16"/>
  <c r="AE25" i="16"/>
  <c r="AD25" i="16"/>
  <c r="AH25" i="16"/>
  <c r="AJ25" i="16"/>
  <c r="AC25" i="16"/>
  <c r="AG25" i="16"/>
  <c r="AI25" i="16"/>
  <c r="AN24" i="16"/>
  <c r="AM24" i="16"/>
  <c r="AL24" i="16"/>
  <c r="AK24" i="16"/>
  <c r="AF24" i="16"/>
  <c r="AE24" i="16"/>
  <c r="AD24" i="16"/>
  <c r="AH24" i="16"/>
  <c r="AJ24" i="16"/>
  <c r="AC24" i="16"/>
  <c r="AG24" i="16"/>
  <c r="AI24" i="16"/>
  <c r="AN23" i="16"/>
  <c r="AM23" i="16"/>
  <c r="AL23" i="16"/>
  <c r="AK23" i="16"/>
  <c r="AF23" i="16"/>
  <c r="AE23" i="16"/>
  <c r="AD23" i="16"/>
  <c r="AC23" i="16"/>
  <c r="L23" i="16"/>
  <c r="P23" i="16"/>
  <c r="K23" i="16"/>
  <c r="AH23" i="16"/>
  <c r="AJ23" i="16"/>
  <c r="J23" i="16"/>
  <c r="N23" i="16"/>
  <c r="I23" i="16"/>
  <c r="AG23" i="16"/>
  <c r="AI23" i="16"/>
  <c r="AN22" i="16"/>
  <c r="AM22" i="16"/>
  <c r="AL22" i="16"/>
  <c r="AK22" i="16"/>
  <c r="AF22" i="16"/>
  <c r="AE22" i="16"/>
  <c r="AD22" i="16"/>
  <c r="AH22" i="16"/>
  <c r="AJ22" i="16"/>
  <c r="AC22" i="16"/>
  <c r="AG22" i="16"/>
  <c r="AI22" i="16"/>
  <c r="AN21" i="16"/>
  <c r="AM21" i="16"/>
  <c r="AL21" i="16"/>
  <c r="AK21" i="16"/>
  <c r="AF21" i="16"/>
  <c r="AE21" i="16"/>
  <c r="AD21" i="16"/>
  <c r="AH21" i="16"/>
  <c r="AJ21" i="16"/>
  <c r="AC21" i="16"/>
  <c r="AG21" i="16"/>
  <c r="AI21" i="16"/>
  <c r="AN20" i="16"/>
  <c r="AM20" i="16"/>
  <c r="AL20" i="16"/>
  <c r="AK20" i="16"/>
  <c r="AF20" i="16"/>
  <c r="AE20" i="16"/>
  <c r="AD20" i="16"/>
  <c r="AC20" i="16"/>
  <c r="L20" i="16"/>
  <c r="P20" i="16"/>
  <c r="K20" i="16"/>
  <c r="AH20" i="16"/>
  <c r="AJ20" i="16"/>
  <c r="J20" i="16"/>
  <c r="N20" i="16"/>
  <c r="I20" i="16"/>
  <c r="AH19" i="16"/>
  <c r="AJ19" i="16"/>
  <c r="AG19" i="16"/>
  <c r="AI19" i="16"/>
  <c r="AN18" i="16"/>
  <c r="AM18" i="16"/>
  <c r="AL18" i="16"/>
  <c r="AK18" i="16"/>
  <c r="AF18" i="16"/>
  <c r="AE18" i="16"/>
  <c r="AD18" i="16"/>
  <c r="AH18" i="16"/>
  <c r="AJ18" i="16"/>
  <c r="AC18" i="16"/>
  <c r="AG18" i="16"/>
  <c r="AI18" i="16"/>
  <c r="AN17" i="16"/>
  <c r="AM17" i="16"/>
  <c r="AL17" i="16"/>
  <c r="AK17" i="16"/>
  <c r="AF17" i="16"/>
  <c r="AE17" i="16"/>
  <c r="AD17" i="16"/>
  <c r="AH17" i="16"/>
  <c r="AJ17" i="16"/>
  <c r="AC17" i="16"/>
  <c r="AG17" i="16"/>
  <c r="AI17" i="16"/>
  <c r="AN16" i="16"/>
  <c r="AM16" i="16"/>
  <c r="AL16" i="16"/>
  <c r="AK16" i="16"/>
  <c r="AF16" i="16"/>
  <c r="AE16" i="16"/>
  <c r="AD16" i="16"/>
  <c r="AH16" i="16"/>
  <c r="AJ16" i="16"/>
  <c r="AC16" i="16"/>
  <c r="AG16" i="16"/>
  <c r="AI16" i="16"/>
  <c r="P16" i="16"/>
  <c r="O16" i="16"/>
  <c r="N16" i="16"/>
  <c r="M16" i="16"/>
  <c r="AN15" i="16"/>
  <c r="AM15" i="16"/>
  <c r="AL15" i="16"/>
  <c r="AK15" i="16"/>
  <c r="AF15" i="16"/>
  <c r="AE15" i="16"/>
  <c r="AD15" i="16"/>
  <c r="AH15" i="16"/>
  <c r="AJ15" i="16"/>
  <c r="AC15" i="16"/>
  <c r="AG15" i="16"/>
  <c r="AI15" i="16"/>
  <c r="AN14" i="16"/>
  <c r="AM14" i="16"/>
  <c r="AL14" i="16"/>
  <c r="AK14" i="16"/>
  <c r="AF14" i="16"/>
  <c r="AE14" i="16"/>
  <c r="AD14" i="16"/>
  <c r="AH14" i="16"/>
  <c r="AJ14" i="16"/>
  <c r="AC14" i="16"/>
  <c r="AG14" i="16"/>
  <c r="AI14" i="16"/>
  <c r="AN13" i="16"/>
  <c r="AM13" i="16"/>
  <c r="AL13" i="16"/>
  <c r="AK13" i="16"/>
  <c r="AF13" i="16"/>
  <c r="AE13" i="16"/>
  <c r="AD13" i="16"/>
  <c r="AH13" i="16"/>
  <c r="AJ13" i="16"/>
  <c r="AC13" i="16"/>
  <c r="AG13" i="16"/>
  <c r="AI13" i="16"/>
  <c r="AN12" i="16"/>
  <c r="AM12" i="16"/>
  <c r="AL12" i="16"/>
  <c r="AK12" i="16"/>
  <c r="AF12" i="16"/>
  <c r="AE12" i="16"/>
  <c r="AD12" i="16"/>
  <c r="AH12" i="16"/>
  <c r="AJ12" i="16"/>
  <c r="AC12" i="16"/>
  <c r="AG12" i="16"/>
  <c r="AI12" i="16"/>
  <c r="AN11" i="16"/>
  <c r="AM11" i="16"/>
  <c r="AL11" i="16"/>
  <c r="AK11" i="16"/>
  <c r="AF11" i="16"/>
  <c r="AE11" i="16"/>
  <c r="AD11" i="16"/>
  <c r="AH11" i="16"/>
  <c r="AJ11" i="16"/>
  <c r="AC11" i="16"/>
  <c r="AG11" i="16"/>
  <c r="AI11" i="16"/>
  <c r="AN10" i="16"/>
  <c r="AM10" i="16"/>
  <c r="AL10" i="16"/>
  <c r="AK10" i="16"/>
  <c r="AF10" i="16"/>
  <c r="AE10" i="16"/>
  <c r="AD10" i="16"/>
  <c r="AH10" i="16"/>
  <c r="AJ10" i="16"/>
  <c r="AC10" i="16"/>
  <c r="AG10" i="16"/>
  <c r="AI10" i="16"/>
  <c r="AN9" i="16"/>
  <c r="AM9" i="16"/>
  <c r="AL9" i="16"/>
  <c r="AK9" i="16"/>
  <c r="AF9" i="16"/>
  <c r="AE9" i="16"/>
  <c r="AD9" i="16"/>
  <c r="AH9" i="16"/>
  <c r="AJ9" i="16"/>
  <c r="AC9" i="16"/>
  <c r="AG9" i="16"/>
  <c r="AI9" i="16"/>
  <c r="AN8" i="16"/>
  <c r="AM8" i="16"/>
  <c r="AL8" i="16"/>
  <c r="AK8" i="16"/>
  <c r="AF8" i="16"/>
  <c r="AE8" i="16"/>
  <c r="AD8" i="16"/>
  <c r="AH8" i="16"/>
  <c r="AJ8" i="16"/>
  <c r="AC8" i="16"/>
  <c r="AG8" i="16"/>
  <c r="AI8" i="16"/>
  <c r="AN7" i="16"/>
  <c r="AM7" i="16"/>
  <c r="AL7" i="16"/>
  <c r="AK7" i="16"/>
  <c r="AF7" i="16"/>
  <c r="AE7" i="16"/>
  <c r="AD7" i="16"/>
  <c r="AC7" i="16"/>
  <c r="L7" i="16"/>
  <c r="P7" i="16"/>
  <c r="K7" i="16"/>
  <c r="AH7" i="16"/>
  <c r="AJ7" i="16"/>
  <c r="J7" i="16"/>
  <c r="N7" i="16"/>
  <c r="I7" i="16"/>
  <c r="AG7" i="16"/>
  <c r="AI7" i="16"/>
  <c r="AL6" i="16"/>
  <c r="AK6" i="16"/>
  <c r="AH6" i="16"/>
  <c r="AJ6" i="16"/>
  <c r="AD6" i="16"/>
  <c r="AC6" i="16"/>
  <c r="AG6" i="16"/>
  <c r="AI6" i="16"/>
  <c r="AN5" i="16"/>
  <c r="AM5" i="16"/>
  <c r="AL5" i="16"/>
  <c r="AK5" i="16"/>
  <c r="AF5" i="16"/>
  <c r="AE5" i="16"/>
  <c r="AD5" i="16"/>
  <c r="AH5" i="16"/>
  <c r="AJ5" i="16"/>
  <c r="AC5" i="16"/>
  <c r="AG5" i="16"/>
  <c r="AI5" i="16"/>
  <c r="AN4" i="16"/>
  <c r="AM4" i="16"/>
  <c r="AL4" i="16"/>
  <c r="AK4" i="16"/>
  <c r="AF4" i="16"/>
  <c r="AE4" i="16"/>
  <c r="AD4" i="16"/>
  <c r="AH4" i="16"/>
  <c r="AJ4" i="16"/>
  <c r="AC4" i="16"/>
  <c r="AG4" i="16"/>
  <c r="AI4" i="16"/>
  <c r="I7" i="15"/>
  <c r="J7" i="15"/>
  <c r="K7" i="15"/>
  <c r="L7" i="15"/>
  <c r="P7" i="15"/>
  <c r="I20" i="15"/>
  <c r="AC20" i="15"/>
  <c r="AG20" i="15"/>
  <c r="AI20" i="15"/>
  <c r="J20" i="15"/>
  <c r="K20" i="15"/>
  <c r="L20" i="15"/>
  <c r="P20" i="15"/>
  <c r="I23" i="15"/>
  <c r="J23" i="15"/>
  <c r="K23" i="15"/>
  <c r="L23" i="15"/>
  <c r="P23" i="15"/>
  <c r="AC4" i="15"/>
  <c r="AD4" i="15"/>
  <c r="AE4" i="15"/>
  <c r="AF4" i="15"/>
  <c r="AC5" i="15"/>
  <c r="AD5" i="15"/>
  <c r="AE5" i="15"/>
  <c r="AF5" i="15"/>
  <c r="AC6" i="15"/>
  <c r="AD6" i="15"/>
  <c r="AC7" i="15"/>
  <c r="AG7" i="15"/>
  <c r="AI7" i="15"/>
  <c r="AD7" i="15"/>
  <c r="AH7" i="15"/>
  <c r="AJ7" i="15"/>
  <c r="AE7" i="15"/>
  <c r="AF7" i="15"/>
  <c r="AC8" i="15"/>
  <c r="AD8" i="15"/>
  <c r="AE8" i="15"/>
  <c r="AF8" i="15"/>
  <c r="AC9" i="15"/>
  <c r="AG9" i="15"/>
  <c r="AI9" i="15"/>
  <c r="AD9" i="15"/>
  <c r="AH9" i="15"/>
  <c r="AJ9" i="15"/>
  <c r="AE9" i="15"/>
  <c r="AF9" i="15"/>
  <c r="AC10" i="15"/>
  <c r="AD10" i="15"/>
  <c r="AH10" i="15"/>
  <c r="AJ10" i="15"/>
  <c r="AE10" i="15"/>
  <c r="AF10" i="15"/>
  <c r="AC11" i="15"/>
  <c r="AG11" i="15"/>
  <c r="AI11" i="15"/>
  <c r="AD11" i="15"/>
  <c r="AH11" i="15"/>
  <c r="AJ11" i="15"/>
  <c r="AE11" i="15"/>
  <c r="AF11" i="15"/>
  <c r="AC12" i="15"/>
  <c r="AG12" i="15"/>
  <c r="AI12" i="15"/>
  <c r="AD12" i="15"/>
  <c r="AH12" i="15"/>
  <c r="AJ12" i="15"/>
  <c r="AE12" i="15"/>
  <c r="AF12" i="15"/>
  <c r="AC13" i="15"/>
  <c r="AG13" i="15"/>
  <c r="AI13" i="15"/>
  <c r="AD13" i="15"/>
  <c r="AH13" i="15"/>
  <c r="AJ13" i="15"/>
  <c r="AE13" i="15"/>
  <c r="AF13" i="15"/>
  <c r="AC14" i="15"/>
  <c r="AD14" i="15"/>
  <c r="AH14" i="15"/>
  <c r="AJ14" i="15"/>
  <c r="AE14" i="15"/>
  <c r="AF14" i="15"/>
  <c r="AC15" i="15"/>
  <c r="AG15" i="15"/>
  <c r="AI15" i="15"/>
  <c r="AD15" i="15"/>
  <c r="AH15" i="15"/>
  <c r="AJ15" i="15"/>
  <c r="AE15" i="15"/>
  <c r="AF15" i="15"/>
  <c r="AC16" i="15"/>
  <c r="AD16" i="15"/>
  <c r="AH16" i="15"/>
  <c r="AJ16" i="15"/>
  <c r="AE16" i="15"/>
  <c r="AF16" i="15"/>
  <c r="AC17" i="15"/>
  <c r="AG17" i="15"/>
  <c r="AI17" i="15"/>
  <c r="AD17" i="15"/>
  <c r="AH17" i="15"/>
  <c r="AJ17" i="15"/>
  <c r="AE17" i="15"/>
  <c r="AF17" i="15"/>
  <c r="AC18" i="15"/>
  <c r="AD18" i="15"/>
  <c r="AH18" i="15"/>
  <c r="AJ18" i="15"/>
  <c r="AE18" i="15"/>
  <c r="AF18" i="15"/>
  <c r="AD20" i="15"/>
  <c r="AH20" i="15"/>
  <c r="AJ20" i="15"/>
  <c r="AE20" i="15"/>
  <c r="AF20" i="15"/>
  <c r="AC21" i="15"/>
  <c r="AD21" i="15"/>
  <c r="AH21" i="15"/>
  <c r="AJ21" i="15"/>
  <c r="AE21" i="15"/>
  <c r="AF21" i="15"/>
  <c r="AC22" i="15"/>
  <c r="AD22" i="15"/>
  <c r="AH22" i="15"/>
  <c r="AJ22" i="15"/>
  <c r="AE22" i="15"/>
  <c r="AF22" i="15"/>
  <c r="AC23" i="15"/>
  <c r="AG23" i="15"/>
  <c r="AI23" i="15"/>
  <c r="AD23" i="15"/>
  <c r="AH23" i="15"/>
  <c r="AJ23" i="15"/>
  <c r="AE23" i="15"/>
  <c r="AF23" i="15"/>
  <c r="AC24" i="15"/>
  <c r="AD24" i="15"/>
  <c r="AH24" i="15"/>
  <c r="AJ24" i="15"/>
  <c r="AE24" i="15"/>
  <c r="AF24" i="15"/>
  <c r="AC25" i="15"/>
  <c r="AD25" i="15"/>
  <c r="AH25" i="15"/>
  <c r="AJ25" i="15"/>
  <c r="AE25" i="15"/>
  <c r="AF25" i="15"/>
  <c r="AC26" i="15"/>
  <c r="AG26" i="15"/>
  <c r="AI26" i="15"/>
  <c r="AD26" i="15"/>
  <c r="AH26" i="15"/>
  <c r="AJ26" i="15"/>
  <c r="AE26" i="15"/>
  <c r="AF26" i="15"/>
  <c r="AC27" i="15"/>
  <c r="AD27" i="15"/>
  <c r="AH27" i="15"/>
  <c r="AJ27" i="15"/>
  <c r="AE27" i="15"/>
  <c r="AF27" i="15"/>
  <c r="AC28" i="15"/>
  <c r="AD28" i="15"/>
  <c r="AH28" i="15"/>
  <c r="AJ28" i="15"/>
  <c r="AE28" i="15"/>
  <c r="AF28" i="15"/>
  <c r="AC29" i="15"/>
  <c r="AG29" i="15"/>
  <c r="AI29" i="15"/>
  <c r="AD29" i="15"/>
  <c r="AH29" i="15"/>
  <c r="AJ29" i="15"/>
  <c r="AE29" i="15"/>
  <c r="AF29" i="15"/>
  <c r="AC31" i="15"/>
  <c r="AG31" i="15"/>
  <c r="AI31" i="15"/>
  <c r="AD31" i="15"/>
  <c r="AH31" i="15"/>
  <c r="AJ31" i="15"/>
  <c r="AE31" i="15"/>
  <c r="AF31" i="15"/>
  <c r="AC32" i="15"/>
  <c r="AD32" i="15"/>
  <c r="AH32" i="15"/>
  <c r="AJ32" i="15"/>
  <c r="AE32" i="15"/>
  <c r="AF32" i="15"/>
  <c r="AC33" i="15"/>
  <c r="AD33" i="15"/>
  <c r="AH33" i="15"/>
  <c r="AJ33" i="15"/>
  <c r="AE33" i="15"/>
  <c r="AF33" i="15"/>
  <c r="AC34" i="15"/>
  <c r="AG34" i="15"/>
  <c r="AI34" i="15"/>
  <c r="AD34" i="15"/>
  <c r="AH34" i="15"/>
  <c r="AJ34" i="15"/>
  <c r="AE34" i="15"/>
  <c r="AF34" i="15"/>
  <c r="AC35" i="15"/>
  <c r="AD35" i="15"/>
  <c r="AH35" i="15"/>
  <c r="AJ35" i="15"/>
  <c r="AE35" i="15"/>
  <c r="AF35" i="15"/>
  <c r="AC36" i="15"/>
  <c r="AD36" i="15"/>
  <c r="AH36" i="15"/>
  <c r="AJ36" i="15"/>
  <c r="AE36" i="15"/>
  <c r="AF36" i="15"/>
  <c r="AC37" i="15"/>
  <c r="AG37" i="15"/>
  <c r="AI37" i="15"/>
  <c r="AD37" i="15"/>
  <c r="AH37" i="15"/>
  <c r="AJ37" i="15"/>
  <c r="AE37" i="15"/>
  <c r="AF37" i="15"/>
  <c r="AC38" i="15"/>
  <c r="AD38" i="15"/>
  <c r="AH38" i="15"/>
  <c r="AJ38" i="15"/>
  <c r="AE38" i="15"/>
  <c r="AF38" i="15"/>
  <c r="AC39" i="15"/>
  <c r="AG39" i="15"/>
  <c r="AI39" i="15"/>
  <c r="AD39" i="15"/>
  <c r="AH39" i="15"/>
  <c r="AJ39" i="15"/>
  <c r="AE39" i="15"/>
  <c r="AF39" i="15"/>
  <c r="AC40" i="15"/>
  <c r="AD40" i="15"/>
  <c r="AH40" i="15"/>
  <c r="AJ40" i="15"/>
  <c r="AE40" i="15"/>
  <c r="AF40" i="15"/>
  <c r="AC41" i="15"/>
  <c r="AG41" i="15"/>
  <c r="AI41" i="15"/>
  <c r="AD41" i="15"/>
  <c r="AH41" i="15"/>
  <c r="AJ41" i="15"/>
  <c r="AE41" i="15"/>
  <c r="AF41" i="15"/>
  <c r="AC42" i="15"/>
  <c r="AG42" i="15"/>
  <c r="AI42" i="15"/>
  <c r="AD42" i="15"/>
  <c r="AH42" i="15"/>
  <c r="AJ42" i="15"/>
  <c r="AE42" i="15"/>
  <c r="AF42" i="15"/>
  <c r="AC43" i="15"/>
  <c r="AD43" i="15"/>
  <c r="AH43" i="15"/>
  <c r="AJ43" i="15"/>
  <c r="AE43" i="15"/>
  <c r="AF43" i="15"/>
  <c r="AG4" i="15"/>
  <c r="AI4" i="15"/>
  <c r="AH4" i="15"/>
  <c r="AJ4" i="15"/>
  <c r="AK4" i="15"/>
  <c r="AL4" i="15"/>
  <c r="AM4" i="15"/>
  <c r="AN4" i="15"/>
  <c r="AG5" i="15"/>
  <c r="AI5" i="15"/>
  <c r="AH5" i="15"/>
  <c r="AJ5" i="15"/>
  <c r="AK5" i="15"/>
  <c r="AL5" i="15"/>
  <c r="AM5" i="15"/>
  <c r="AN5" i="15"/>
  <c r="AG6" i="15"/>
  <c r="AI6" i="15"/>
  <c r="AH6" i="15"/>
  <c r="AJ6" i="15"/>
  <c r="AK6" i="15"/>
  <c r="AL6" i="15"/>
  <c r="AK7" i="15"/>
  <c r="AL7" i="15"/>
  <c r="AM7" i="15"/>
  <c r="AN7" i="15"/>
  <c r="AG8" i="15"/>
  <c r="AI8" i="15"/>
  <c r="AH8" i="15"/>
  <c r="AJ8" i="15"/>
  <c r="AK8" i="15"/>
  <c r="AL8" i="15"/>
  <c r="AM8" i="15"/>
  <c r="AN8" i="15"/>
  <c r="AK9" i="15"/>
  <c r="AL9" i="15"/>
  <c r="AM9" i="15"/>
  <c r="AN9" i="15"/>
  <c r="AG10" i="15"/>
  <c r="AI10" i="15"/>
  <c r="AK10" i="15"/>
  <c r="AL10" i="15"/>
  <c r="AM10" i="15"/>
  <c r="AN10" i="15"/>
  <c r="AK11" i="15"/>
  <c r="AL11" i="15"/>
  <c r="AM11" i="15"/>
  <c r="AN11" i="15"/>
  <c r="AK12" i="15"/>
  <c r="AL12" i="15"/>
  <c r="AM12" i="15"/>
  <c r="AN12" i="15"/>
  <c r="AK13" i="15"/>
  <c r="AL13" i="15"/>
  <c r="AM13" i="15"/>
  <c r="AN13" i="15"/>
  <c r="AG14" i="15"/>
  <c r="AI14" i="15"/>
  <c r="AK14" i="15"/>
  <c r="AL14" i="15"/>
  <c r="AM14" i="15"/>
  <c r="AN14" i="15"/>
  <c r="AK15" i="15"/>
  <c r="AL15" i="15"/>
  <c r="AM15" i="15"/>
  <c r="AN15" i="15"/>
  <c r="AG16" i="15"/>
  <c r="AI16" i="15"/>
  <c r="AK16" i="15"/>
  <c r="AL16" i="15"/>
  <c r="AM16" i="15"/>
  <c r="AN16" i="15"/>
  <c r="AK17" i="15"/>
  <c r="AL17" i="15"/>
  <c r="AM17" i="15"/>
  <c r="AN17" i="15"/>
  <c r="AG18" i="15"/>
  <c r="AI18" i="15"/>
  <c r="AK18" i="15"/>
  <c r="AL18" i="15"/>
  <c r="AM18" i="15"/>
  <c r="AN18" i="15"/>
  <c r="AG19" i="15"/>
  <c r="AI19" i="15"/>
  <c r="AH19" i="15"/>
  <c r="AJ19" i="15"/>
  <c r="AK20" i="15"/>
  <c r="AL20" i="15"/>
  <c r="AM20" i="15"/>
  <c r="AN20" i="15"/>
  <c r="AG21" i="15"/>
  <c r="AI21" i="15"/>
  <c r="AK21" i="15"/>
  <c r="AL21" i="15"/>
  <c r="AM21" i="15"/>
  <c r="AN21" i="15"/>
  <c r="AG22" i="15"/>
  <c r="AI22" i="15"/>
  <c r="AK22" i="15"/>
  <c r="AL22" i="15"/>
  <c r="AM22" i="15"/>
  <c r="AN22" i="15"/>
  <c r="AK23" i="15"/>
  <c r="AL23" i="15"/>
  <c r="AM23" i="15"/>
  <c r="AN23" i="15"/>
  <c r="AG24" i="15"/>
  <c r="AI24" i="15"/>
  <c r="AK24" i="15"/>
  <c r="AL24" i="15"/>
  <c r="AM24" i="15"/>
  <c r="AN24" i="15"/>
  <c r="AG25" i="15"/>
  <c r="AI25" i="15"/>
  <c r="AK25" i="15"/>
  <c r="AL25" i="15"/>
  <c r="AM25" i="15"/>
  <c r="AN25" i="15"/>
  <c r="AK26" i="15"/>
  <c r="AL26" i="15"/>
  <c r="AM26" i="15"/>
  <c r="AN26" i="15"/>
  <c r="AG27" i="15"/>
  <c r="AI27" i="15"/>
  <c r="AK27" i="15"/>
  <c r="AL27" i="15"/>
  <c r="AM27" i="15"/>
  <c r="AN27" i="15"/>
  <c r="AG28" i="15"/>
  <c r="AI28" i="15"/>
  <c r="AK28" i="15"/>
  <c r="AL28" i="15"/>
  <c r="AM28" i="15"/>
  <c r="AN28" i="15"/>
  <c r="AK29" i="15"/>
  <c r="AL29" i="15"/>
  <c r="AM29" i="15"/>
  <c r="AN29" i="15"/>
  <c r="AG30" i="15"/>
  <c r="AI30" i="15"/>
  <c r="AH30" i="15"/>
  <c r="AJ30" i="15"/>
  <c r="AK30" i="15"/>
  <c r="AL30" i="15"/>
  <c r="AM30" i="15"/>
  <c r="AN30" i="15"/>
  <c r="AK31" i="15"/>
  <c r="AL31" i="15"/>
  <c r="AM31" i="15"/>
  <c r="AN31" i="15"/>
  <c r="AG32" i="15"/>
  <c r="AI32" i="15"/>
  <c r="AK32" i="15"/>
  <c r="AL32" i="15"/>
  <c r="AM32" i="15"/>
  <c r="AN32" i="15"/>
  <c r="AG33" i="15"/>
  <c r="AI33" i="15"/>
  <c r="AK33" i="15"/>
  <c r="AL33" i="15"/>
  <c r="AM33" i="15"/>
  <c r="AN33" i="15"/>
  <c r="AK34" i="15"/>
  <c r="AL34" i="15"/>
  <c r="AM34" i="15"/>
  <c r="AN34" i="15"/>
  <c r="AG35" i="15"/>
  <c r="AI35" i="15"/>
  <c r="AK35" i="15"/>
  <c r="AL35" i="15"/>
  <c r="AM35" i="15"/>
  <c r="AN35" i="15"/>
  <c r="AG36" i="15"/>
  <c r="AI36" i="15"/>
  <c r="AK36" i="15"/>
  <c r="AL36" i="15"/>
  <c r="AM36" i="15"/>
  <c r="AN36" i="15"/>
  <c r="AK37" i="15"/>
  <c r="AL37" i="15"/>
  <c r="AM37" i="15"/>
  <c r="AN37" i="15"/>
  <c r="AG38" i="15"/>
  <c r="AI38" i="15"/>
  <c r="AK38" i="15"/>
  <c r="AL38" i="15"/>
  <c r="AM38" i="15"/>
  <c r="AN38" i="15"/>
  <c r="AK39" i="15"/>
  <c r="AL39" i="15"/>
  <c r="AM39" i="15"/>
  <c r="AN39" i="15"/>
  <c r="AG40" i="15"/>
  <c r="AI40" i="15"/>
  <c r="AK40" i="15"/>
  <c r="AL40" i="15"/>
  <c r="AM40" i="15"/>
  <c r="AN40" i="15"/>
  <c r="AK41" i="15"/>
  <c r="AL41" i="15"/>
  <c r="AM41" i="15"/>
  <c r="AN41" i="15"/>
  <c r="AK42" i="15"/>
  <c r="AL42" i="15"/>
  <c r="AM42" i="15"/>
  <c r="AN42" i="15"/>
  <c r="AG43" i="15"/>
  <c r="AI43" i="15"/>
  <c r="AK43" i="15"/>
  <c r="AL43" i="15"/>
  <c r="AM43" i="15"/>
  <c r="AN43" i="15"/>
  <c r="P27" i="15"/>
  <c r="O27" i="15"/>
  <c r="N27" i="15"/>
  <c r="M27" i="15"/>
  <c r="O23" i="15"/>
  <c r="N23" i="15"/>
  <c r="N20" i="15"/>
  <c r="P16" i="15"/>
  <c r="O16" i="15"/>
  <c r="N16" i="15"/>
  <c r="M16" i="15"/>
  <c r="N7" i="15"/>
  <c r="AG20" i="16"/>
  <c r="AI20" i="16"/>
  <c r="M7" i="17"/>
  <c r="M20" i="17"/>
  <c r="M23" i="17"/>
  <c r="O7" i="16"/>
  <c r="O20" i="16"/>
  <c r="O23" i="16"/>
  <c r="M20" i="16"/>
  <c r="M23" i="16"/>
  <c r="M7" i="16"/>
  <c r="O7" i="15"/>
  <c r="O20" i="15"/>
  <c r="M7" i="15"/>
  <c r="M20" i="15"/>
  <c r="M23" i="15"/>
  <c r="AP42" i="14"/>
  <c r="AN42" i="14"/>
  <c r="AH42" i="11"/>
  <c r="AM42" i="14"/>
  <c r="AH42" i="14"/>
  <c r="AG42" i="14"/>
  <c r="AR42" i="17"/>
  <c r="AF42" i="14"/>
  <c r="AJ42" i="14"/>
  <c r="AL42" i="14"/>
  <c r="AJ42" i="12"/>
  <c r="AE42" i="14"/>
  <c r="AI42" i="14"/>
  <c r="AK42" i="14"/>
  <c r="AP40" i="14"/>
  <c r="AN40" i="14"/>
  <c r="AH40" i="11"/>
  <c r="AM40" i="14"/>
  <c r="AH40" i="14"/>
  <c r="AG40" i="14"/>
  <c r="AR40" i="17"/>
  <c r="AF40" i="14"/>
  <c r="AJ40" i="14"/>
  <c r="AL40" i="14"/>
  <c r="AJ40" i="12"/>
  <c r="AE40" i="14"/>
  <c r="AI40" i="14"/>
  <c r="AK40" i="14"/>
  <c r="AP39" i="14"/>
  <c r="AJ39" i="11"/>
  <c r="AN39" i="14"/>
  <c r="AH39" i="11"/>
  <c r="AM39" i="14"/>
  <c r="AH39" i="14"/>
  <c r="AG39" i="14"/>
  <c r="AR39" i="17"/>
  <c r="AF39" i="14"/>
  <c r="AJ39" i="14"/>
  <c r="AL39" i="14"/>
  <c r="AJ39" i="12"/>
  <c r="AE39" i="14"/>
  <c r="AI39" i="14"/>
  <c r="AK39" i="14"/>
  <c r="AP38" i="14"/>
  <c r="AN38" i="14"/>
  <c r="AH38" i="11"/>
  <c r="AM38" i="14"/>
  <c r="AH38" i="14"/>
  <c r="AG38" i="14"/>
  <c r="AF38" i="14"/>
  <c r="AJ38" i="14"/>
  <c r="AL38" i="14"/>
  <c r="AJ38" i="12"/>
  <c r="AE38" i="14"/>
  <c r="AI38" i="14"/>
  <c r="AK38" i="14"/>
  <c r="AP37" i="14"/>
  <c r="AN37" i="14"/>
  <c r="AH37" i="11"/>
  <c r="AM37" i="14"/>
  <c r="AH37" i="14"/>
  <c r="AG37" i="14"/>
  <c r="AR37" i="17"/>
  <c r="AF37" i="14"/>
  <c r="AJ37" i="14"/>
  <c r="AL37" i="14"/>
  <c r="AJ37" i="12"/>
  <c r="AE37" i="14"/>
  <c r="AI37" i="14"/>
  <c r="AK37" i="14"/>
  <c r="AP36" i="14"/>
  <c r="AN36" i="14"/>
  <c r="AH36" i="11"/>
  <c r="AM36" i="14"/>
  <c r="AH36" i="14"/>
  <c r="AG36" i="14"/>
  <c r="AR36" i="17"/>
  <c r="AF36" i="14"/>
  <c r="AJ36" i="14"/>
  <c r="AL36" i="14"/>
  <c r="AJ36" i="12"/>
  <c r="AE36" i="14"/>
  <c r="AI36" i="14"/>
  <c r="AK36" i="14"/>
  <c r="AP34" i="14"/>
  <c r="AN34" i="14"/>
  <c r="AH34" i="11"/>
  <c r="AM34" i="14"/>
  <c r="AH34" i="14"/>
  <c r="AG34" i="14"/>
  <c r="AR34" i="17"/>
  <c r="AF34" i="14"/>
  <c r="AJ34" i="14"/>
  <c r="AL34" i="14"/>
  <c r="AJ34" i="12"/>
  <c r="AE34" i="14"/>
  <c r="AI34" i="14"/>
  <c r="AK34" i="14"/>
  <c r="AP32" i="14"/>
  <c r="AN32" i="14"/>
  <c r="AH32" i="11"/>
  <c r="AM32" i="14"/>
  <c r="AH32" i="14"/>
  <c r="AG32" i="14"/>
  <c r="AF32" i="14"/>
  <c r="AJ32" i="14"/>
  <c r="AL32" i="14"/>
  <c r="AJ32" i="12"/>
  <c r="AE32" i="14"/>
  <c r="AI32" i="14"/>
  <c r="AK32" i="14"/>
  <c r="AP31" i="14"/>
  <c r="AN31" i="14"/>
  <c r="AH31" i="11"/>
  <c r="AM31" i="14"/>
  <c r="AH31" i="14"/>
  <c r="AG31" i="14"/>
  <c r="AR31" i="17"/>
  <c r="AF31" i="14"/>
  <c r="AJ31" i="14"/>
  <c r="AL31" i="14"/>
  <c r="AJ31" i="12"/>
  <c r="AE31" i="14"/>
  <c r="AI31" i="14"/>
  <c r="AK31" i="14"/>
  <c r="AP30" i="14"/>
  <c r="AN30" i="14"/>
  <c r="AH30" i="11"/>
  <c r="AM30" i="14"/>
  <c r="AH30" i="14"/>
  <c r="AG30" i="14"/>
  <c r="AR30" i="17"/>
  <c r="AF30" i="14"/>
  <c r="AJ30" i="14"/>
  <c r="AL30" i="14"/>
  <c r="AJ30" i="12"/>
  <c r="AE30" i="14"/>
  <c r="AI30" i="14"/>
  <c r="AK30" i="14"/>
  <c r="AP29" i="14"/>
  <c r="AN29" i="14"/>
  <c r="AH29" i="11"/>
  <c r="AM29" i="14"/>
  <c r="AJ29" i="14"/>
  <c r="AL29" i="14"/>
  <c r="AJ29" i="12"/>
  <c r="AI29" i="14"/>
  <c r="AK29" i="14"/>
  <c r="AP28" i="14"/>
  <c r="AN28" i="14"/>
  <c r="AH28" i="11"/>
  <c r="AM28" i="14"/>
  <c r="AH28" i="14"/>
  <c r="AG28" i="14"/>
  <c r="AR28" i="17"/>
  <c r="AF28" i="14"/>
  <c r="AJ28" i="14"/>
  <c r="AL28" i="14"/>
  <c r="AJ28" i="12"/>
  <c r="AE28" i="14"/>
  <c r="AI28" i="14"/>
  <c r="AK28" i="14"/>
  <c r="AP27" i="14"/>
  <c r="AN27" i="14"/>
  <c r="AH27" i="11"/>
  <c r="AM27" i="14"/>
  <c r="AH27" i="14"/>
  <c r="AG27" i="14"/>
  <c r="AR27" i="17"/>
  <c r="AF27" i="14"/>
  <c r="AJ27" i="14"/>
  <c r="AL27" i="14"/>
  <c r="AJ27" i="12"/>
  <c r="AE27" i="14"/>
  <c r="AI27" i="14"/>
  <c r="AK27" i="14"/>
  <c r="AP26" i="14"/>
  <c r="AN26" i="14"/>
  <c r="AH26" i="11"/>
  <c r="AM26" i="14"/>
  <c r="AH26" i="14"/>
  <c r="AR26" i="17"/>
  <c r="AG26" i="14"/>
  <c r="AF26" i="14"/>
  <c r="AJ26" i="14"/>
  <c r="AL26" i="14"/>
  <c r="AJ26" i="12"/>
  <c r="AE26" i="14"/>
  <c r="AI26" i="14"/>
  <c r="AK26" i="14"/>
  <c r="R26" i="14"/>
  <c r="Q26" i="14"/>
  <c r="P26" i="14"/>
  <c r="O26" i="14"/>
  <c r="AP25" i="14"/>
  <c r="AN25" i="14"/>
  <c r="AH25" i="11"/>
  <c r="AM25" i="14"/>
  <c r="AH25" i="14"/>
  <c r="AG25" i="14"/>
  <c r="AR25" i="17"/>
  <c r="AF25" i="14"/>
  <c r="AJ25" i="14"/>
  <c r="AL25" i="14"/>
  <c r="AJ25" i="12"/>
  <c r="AE25" i="14"/>
  <c r="AI25" i="14"/>
  <c r="AK25" i="14"/>
  <c r="AP24" i="14"/>
  <c r="AN24" i="14"/>
  <c r="AH24" i="11"/>
  <c r="AM24" i="14"/>
  <c r="AJ24" i="14"/>
  <c r="AL24" i="14"/>
  <c r="AJ24" i="12"/>
  <c r="AH24" i="14"/>
  <c r="AG24" i="14"/>
  <c r="AF24" i="14"/>
  <c r="AE24" i="14"/>
  <c r="AI24" i="14"/>
  <c r="AK24" i="14"/>
  <c r="AP22" i="14"/>
  <c r="AN22" i="14"/>
  <c r="AH22" i="11"/>
  <c r="AM22" i="14"/>
  <c r="AH22" i="14"/>
  <c r="AG22" i="14"/>
  <c r="AF22" i="14"/>
  <c r="AE22" i="14"/>
  <c r="N22" i="14"/>
  <c r="M22" i="14"/>
  <c r="K22" i="5"/>
  <c r="L22" i="14"/>
  <c r="K22" i="14"/>
  <c r="I22" i="5"/>
  <c r="AP21" i="14"/>
  <c r="AN21" i="14"/>
  <c r="AH21" i="11"/>
  <c r="AM21" i="14"/>
  <c r="AH21" i="14"/>
  <c r="AG21" i="14"/>
  <c r="AR21" i="17"/>
  <c r="AF21" i="14"/>
  <c r="AJ21" i="14"/>
  <c r="AL21" i="14"/>
  <c r="AJ21" i="12"/>
  <c r="AE21" i="14"/>
  <c r="AI21" i="14"/>
  <c r="AK21" i="14"/>
  <c r="AP20" i="14"/>
  <c r="AJ20" i="11"/>
  <c r="AN20" i="14"/>
  <c r="AH20" i="11"/>
  <c r="AM20" i="14"/>
  <c r="AH20" i="14"/>
  <c r="AG20" i="14"/>
  <c r="AF20" i="14"/>
  <c r="AJ20" i="14"/>
  <c r="AL20" i="14"/>
  <c r="AJ20" i="12"/>
  <c r="AE20" i="14"/>
  <c r="AI20" i="14"/>
  <c r="AK20" i="14"/>
  <c r="AP19" i="14"/>
  <c r="AN19" i="14"/>
  <c r="AH19" i="11"/>
  <c r="AM19" i="14"/>
  <c r="AH19" i="14"/>
  <c r="AG19" i="14"/>
  <c r="AF19" i="14"/>
  <c r="AE19" i="14"/>
  <c r="N19" i="14"/>
  <c r="M19" i="14"/>
  <c r="K19" i="5"/>
  <c r="L19" i="14"/>
  <c r="K19" i="14"/>
  <c r="AP17" i="14"/>
  <c r="AN17" i="14"/>
  <c r="AH17" i="11"/>
  <c r="AM17" i="14"/>
  <c r="AH17" i="14"/>
  <c r="AG17" i="14"/>
  <c r="AR17" i="17"/>
  <c r="AF17" i="14"/>
  <c r="AJ17" i="14"/>
  <c r="AL17" i="14"/>
  <c r="AJ17" i="12"/>
  <c r="AE17" i="14"/>
  <c r="AI17" i="14"/>
  <c r="AK17" i="14"/>
  <c r="AP16" i="14"/>
  <c r="AN16" i="14"/>
  <c r="AH16" i="11"/>
  <c r="AM16" i="14"/>
  <c r="AH16" i="14"/>
  <c r="AG16" i="14"/>
  <c r="AF16" i="14"/>
  <c r="AJ16" i="14"/>
  <c r="AL16" i="14"/>
  <c r="AJ16" i="12"/>
  <c r="AE16" i="14"/>
  <c r="AI16" i="14"/>
  <c r="AK16" i="14"/>
  <c r="AP15" i="14"/>
  <c r="AN15" i="14"/>
  <c r="AH15" i="11"/>
  <c r="AM15" i="14"/>
  <c r="AH15" i="14"/>
  <c r="AG15" i="14"/>
  <c r="AR15" i="17"/>
  <c r="AF15" i="14"/>
  <c r="AJ15" i="14"/>
  <c r="AL15" i="14"/>
  <c r="AJ15" i="12"/>
  <c r="AE15" i="14"/>
  <c r="AI15" i="14"/>
  <c r="AK15" i="14"/>
  <c r="AP14" i="14"/>
  <c r="AN14" i="14"/>
  <c r="AH14" i="11"/>
  <c r="AM14" i="14"/>
  <c r="AH14" i="14"/>
  <c r="AG14" i="14"/>
  <c r="AF14" i="14"/>
  <c r="AJ14" i="14"/>
  <c r="AL14" i="14"/>
  <c r="AJ14" i="12"/>
  <c r="AE14" i="14"/>
  <c r="AI14" i="14"/>
  <c r="AK14" i="14"/>
  <c r="AP13" i="14"/>
  <c r="AN13" i="14"/>
  <c r="AH13" i="11"/>
  <c r="AM13" i="14"/>
  <c r="AH13" i="14"/>
  <c r="AG13" i="14"/>
  <c r="AF13" i="14"/>
  <c r="AJ13" i="14"/>
  <c r="AL13" i="14"/>
  <c r="AJ13" i="12"/>
  <c r="AE13" i="14"/>
  <c r="AI13" i="14"/>
  <c r="AK13" i="14"/>
  <c r="AP12" i="14"/>
  <c r="AN12" i="14"/>
  <c r="AH12" i="11"/>
  <c r="AM12" i="14"/>
  <c r="AH12" i="14"/>
  <c r="AG12" i="14"/>
  <c r="AR12" i="17"/>
  <c r="AF12" i="14"/>
  <c r="AJ12" i="14"/>
  <c r="AL12" i="14"/>
  <c r="AJ12" i="12"/>
  <c r="AE12" i="14"/>
  <c r="AI12" i="14"/>
  <c r="AK12" i="14"/>
  <c r="AN11" i="14"/>
  <c r="AH11" i="11"/>
  <c r="AM11" i="14"/>
  <c r="AH11" i="14"/>
  <c r="AG11" i="14"/>
  <c r="AF11" i="14"/>
  <c r="AJ11" i="14"/>
  <c r="AL11" i="14"/>
  <c r="AJ11" i="12"/>
  <c r="AE11" i="14"/>
  <c r="AI11" i="14"/>
  <c r="AK11" i="14"/>
  <c r="AP10" i="14"/>
  <c r="AN10" i="14"/>
  <c r="AH10" i="11"/>
  <c r="AM10" i="14"/>
  <c r="AH10" i="14"/>
  <c r="AG10" i="14"/>
  <c r="AF10" i="14"/>
  <c r="AJ10" i="14"/>
  <c r="AL10" i="14"/>
  <c r="AJ10" i="12"/>
  <c r="AE10" i="14"/>
  <c r="AI10" i="14"/>
  <c r="AK10" i="14"/>
  <c r="AP8" i="14"/>
  <c r="AN8" i="14"/>
  <c r="AH8" i="11"/>
  <c r="AM8" i="14"/>
  <c r="AH8" i="14"/>
  <c r="AG8" i="14"/>
  <c r="AR8" i="17"/>
  <c r="AF8" i="14"/>
  <c r="AJ8" i="14"/>
  <c r="AL8" i="14"/>
  <c r="AJ8" i="12"/>
  <c r="AE8" i="14"/>
  <c r="AI8" i="14"/>
  <c r="AK8" i="14"/>
  <c r="AP7" i="14"/>
  <c r="AN7" i="14"/>
  <c r="AH7" i="11"/>
  <c r="AM7" i="14"/>
  <c r="AH7" i="14"/>
  <c r="AG7" i="14"/>
  <c r="AF7" i="14"/>
  <c r="AE7" i="14"/>
  <c r="N7" i="14"/>
  <c r="M7" i="14"/>
  <c r="L7" i="14"/>
  <c r="K7" i="14"/>
  <c r="AN6" i="14"/>
  <c r="AH6" i="11"/>
  <c r="AM6" i="14"/>
  <c r="AF6" i="14"/>
  <c r="AJ6" i="14"/>
  <c r="AL6" i="14"/>
  <c r="AJ6" i="12"/>
  <c r="AE6" i="14"/>
  <c r="AI6" i="14"/>
  <c r="AK6" i="14"/>
  <c r="AP5" i="14"/>
  <c r="AN5" i="14"/>
  <c r="AH5" i="11"/>
  <c r="AM5" i="14"/>
  <c r="AH5" i="14"/>
  <c r="AG5" i="14"/>
  <c r="AR5" i="17"/>
  <c r="AF5" i="14"/>
  <c r="AJ5" i="14"/>
  <c r="AL5" i="14"/>
  <c r="AJ5" i="12"/>
  <c r="AE5" i="14"/>
  <c r="AI5" i="14"/>
  <c r="AK5" i="14"/>
  <c r="AP4" i="14"/>
  <c r="AN4" i="14"/>
  <c r="AH4" i="11"/>
  <c r="AM4" i="14"/>
  <c r="AJ4" i="14"/>
  <c r="AL4" i="14"/>
  <c r="AJ4" i="12"/>
  <c r="AI4" i="14"/>
  <c r="AK4" i="14"/>
  <c r="AR10" i="17"/>
  <c r="AP10" i="16"/>
  <c r="AJ10" i="11"/>
  <c r="AO10" i="16"/>
  <c r="AG10" i="10"/>
  <c r="AI10" i="12"/>
  <c r="AQ10" i="17"/>
  <c r="AO10" i="13"/>
  <c r="AJ4" i="11"/>
  <c r="AP4" i="16"/>
  <c r="AO4" i="16"/>
  <c r="AG4" i="10"/>
  <c r="AO4" i="13"/>
  <c r="AQ4" i="17"/>
  <c r="AI4" i="12"/>
  <c r="AP31" i="16"/>
  <c r="AJ31" i="11"/>
  <c r="AO31" i="13"/>
  <c r="AQ31" i="17"/>
  <c r="AI31" i="12"/>
  <c r="AO31" i="16"/>
  <c r="AG31" i="10"/>
  <c r="AQ29" i="17"/>
  <c r="AI29" i="12"/>
  <c r="AO29" i="13"/>
  <c r="AP29" i="16"/>
  <c r="AJ29" i="11"/>
  <c r="AG29" i="10"/>
  <c r="AO29" i="16"/>
  <c r="AP27" i="16"/>
  <c r="AJ27" i="11"/>
  <c r="AO27" i="16"/>
  <c r="AG27" i="10"/>
  <c r="AI27" i="12"/>
  <c r="AQ27" i="17"/>
  <c r="AO27" i="13"/>
  <c r="AO32" i="13"/>
  <c r="AQ32" i="17"/>
  <c r="AI32" i="12"/>
  <c r="AO32" i="16"/>
  <c r="AG32" i="10"/>
  <c r="R22" i="14"/>
  <c r="L22" i="6"/>
  <c r="AP22" i="16"/>
  <c r="AJ22" i="11"/>
  <c r="P22" i="14"/>
  <c r="J22" i="6"/>
  <c r="AG22" i="10"/>
  <c r="AO22" i="16"/>
  <c r="AR38" i="17"/>
  <c r="AP38" i="16"/>
  <c r="AJ38" i="11"/>
  <c r="AI38" i="12"/>
  <c r="AQ38" i="17"/>
  <c r="AO38" i="13"/>
  <c r="AG38" i="10"/>
  <c r="AO38" i="16"/>
  <c r="AR16" i="17"/>
  <c r="AP16" i="16"/>
  <c r="AJ16" i="11"/>
  <c r="AQ16" i="17"/>
  <c r="AO16" i="13"/>
  <c r="AI16" i="12"/>
  <c r="AO16" i="16"/>
  <c r="AG16" i="10"/>
  <c r="AO6" i="13"/>
  <c r="AQ6" i="17"/>
  <c r="AI6" i="12"/>
  <c r="AO6" i="16"/>
  <c r="AG6" i="10"/>
  <c r="AP30" i="16"/>
  <c r="AJ30" i="11"/>
  <c r="AG30" i="10"/>
  <c r="AO30" i="16"/>
  <c r="AQ30" i="17"/>
  <c r="AI30" i="12"/>
  <c r="AO30" i="13"/>
  <c r="AP17" i="16"/>
  <c r="AJ17" i="11"/>
  <c r="AO17" i="13"/>
  <c r="AQ17" i="17"/>
  <c r="AI17" i="12"/>
  <c r="AO17" i="16"/>
  <c r="AG17" i="10"/>
  <c r="AI26" i="12"/>
  <c r="AQ26" i="17"/>
  <c r="AO26" i="13"/>
  <c r="AG26" i="10"/>
  <c r="AO26" i="16"/>
  <c r="AP8" i="16"/>
  <c r="AJ8" i="11"/>
  <c r="AI8" i="12"/>
  <c r="AQ8" i="17"/>
  <c r="AO8" i="13"/>
  <c r="AO8" i="16"/>
  <c r="AG8" i="10"/>
  <c r="AP37" i="16"/>
  <c r="AJ37" i="11"/>
  <c r="AO37" i="13"/>
  <c r="AQ37" i="17"/>
  <c r="AI37" i="12"/>
  <c r="AO37" i="16"/>
  <c r="AG37" i="10"/>
  <c r="AJ7" i="11"/>
  <c r="AP7" i="16"/>
  <c r="R7" i="14"/>
  <c r="L7" i="6"/>
  <c r="Q7" i="14"/>
  <c r="O7" i="9"/>
  <c r="K7" i="5"/>
  <c r="P7" i="14"/>
  <c r="J7" i="6"/>
  <c r="AG7" i="10"/>
  <c r="AO7" i="16"/>
  <c r="AI7" i="14"/>
  <c r="AK7" i="14"/>
  <c r="I7" i="5"/>
  <c r="AJ36" i="11"/>
  <c r="AP36" i="16"/>
  <c r="AQ36" i="17"/>
  <c r="AO36" i="13"/>
  <c r="AI36" i="12"/>
  <c r="AG36" i="10"/>
  <c r="AO36" i="16"/>
  <c r="AR13" i="17"/>
  <c r="AP13" i="16"/>
  <c r="AJ13" i="11"/>
  <c r="AO13" i="13"/>
  <c r="AI13" i="12"/>
  <c r="AQ13" i="17"/>
  <c r="AO13" i="16"/>
  <c r="AG13" i="10"/>
  <c r="AP28" i="16"/>
  <c r="AJ28" i="11"/>
  <c r="AO28" i="16"/>
  <c r="AG28" i="10"/>
  <c r="AQ28" i="17"/>
  <c r="AO28" i="13"/>
  <c r="AI28" i="12"/>
  <c r="AP12" i="16"/>
  <c r="AJ12" i="11"/>
  <c r="AO12" i="16"/>
  <c r="AG12" i="10"/>
  <c r="AQ12" i="17"/>
  <c r="AO12" i="13"/>
  <c r="AI12" i="12"/>
  <c r="AP5" i="16"/>
  <c r="AJ5" i="11"/>
  <c r="AQ5" i="17"/>
  <c r="AI5" i="12"/>
  <c r="AO5" i="13"/>
  <c r="AO5" i="16"/>
  <c r="AG5" i="10"/>
  <c r="AP15" i="16"/>
  <c r="AJ15" i="11"/>
  <c r="AI15" i="12"/>
  <c r="AQ15" i="17"/>
  <c r="AO15" i="13"/>
  <c r="AG15" i="10"/>
  <c r="AO15" i="16"/>
  <c r="AR11" i="17"/>
  <c r="AO11" i="13"/>
  <c r="AQ11" i="17"/>
  <c r="AI11" i="12"/>
  <c r="AO11" i="16"/>
  <c r="AG11" i="10"/>
  <c r="AR24" i="17"/>
  <c r="AP24" i="16"/>
  <c r="AJ24" i="11"/>
  <c r="AO24" i="13"/>
  <c r="AQ24" i="17"/>
  <c r="AI24" i="12"/>
  <c r="AG24" i="10"/>
  <c r="AO24" i="16"/>
  <c r="AR14" i="17"/>
  <c r="AP14" i="16"/>
  <c r="AJ14" i="11"/>
  <c r="AQ14" i="17"/>
  <c r="AI14" i="12"/>
  <c r="AO14" i="13"/>
  <c r="AG14" i="10"/>
  <c r="AO14" i="16"/>
  <c r="AP34" i="16"/>
  <c r="AJ34" i="11"/>
  <c r="AO34" i="13"/>
  <c r="AQ34" i="17"/>
  <c r="AI34" i="12"/>
  <c r="AO34" i="16"/>
  <c r="AG34" i="10"/>
  <c r="AP21" i="16"/>
  <c r="AJ21" i="11"/>
  <c r="AQ21" i="17"/>
  <c r="AO21" i="13"/>
  <c r="AI21" i="12"/>
  <c r="AG21" i="10"/>
  <c r="AO21" i="16"/>
  <c r="AP42" i="16"/>
  <c r="AJ42" i="11"/>
  <c r="AI42" i="12"/>
  <c r="AO42" i="13"/>
  <c r="AQ42" i="17"/>
  <c r="AG42" i="10"/>
  <c r="AO42" i="16"/>
  <c r="AJ19" i="11"/>
  <c r="AP19" i="16"/>
  <c r="R19" i="14"/>
  <c r="L19" i="6"/>
  <c r="P19" i="14"/>
  <c r="J19" i="6"/>
  <c r="AI19" i="14"/>
  <c r="AK19" i="14"/>
  <c r="I19" i="5"/>
  <c r="AO19" i="16"/>
  <c r="AG19" i="10"/>
  <c r="AP40" i="16"/>
  <c r="AJ40" i="11"/>
  <c r="AO40" i="13"/>
  <c r="AQ40" i="17"/>
  <c r="AI40" i="12"/>
  <c r="AG40" i="10"/>
  <c r="AO40" i="16"/>
  <c r="AP25" i="16"/>
  <c r="AJ25" i="11"/>
  <c r="AO25" i="13"/>
  <c r="AQ25" i="17"/>
  <c r="AI25" i="12"/>
  <c r="AO25" i="16"/>
  <c r="AG25" i="10"/>
  <c r="AR32" i="17"/>
  <c r="AP32" i="16"/>
  <c r="AJ32" i="11"/>
  <c r="AP26" i="16"/>
  <c r="AJ26" i="11"/>
  <c r="AP11" i="16"/>
  <c r="AJ11" i="11"/>
  <c r="AJ22" i="14"/>
  <c r="AL22" i="14"/>
  <c r="AJ22" i="12"/>
  <c r="Q22" i="14"/>
  <c r="O22" i="9"/>
  <c r="AI22" i="14"/>
  <c r="AK22" i="14"/>
  <c r="AJ19" i="14"/>
  <c r="AL19" i="14"/>
  <c r="AJ19" i="12"/>
  <c r="Q19" i="14"/>
  <c r="O19" i="9"/>
  <c r="AJ7" i="14"/>
  <c r="AL7" i="14"/>
  <c r="AJ7" i="12"/>
  <c r="O7" i="14"/>
  <c r="O19" i="14"/>
  <c r="O22" i="14"/>
  <c r="AN43" i="13"/>
  <c r="AM43" i="13"/>
  <c r="AL43" i="13"/>
  <c r="AK43" i="13"/>
  <c r="AF43" i="13"/>
  <c r="AE43" i="13"/>
  <c r="AD43" i="13"/>
  <c r="AH43" i="13"/>
  <c r="AJ43" i="13"/>
  <c r="AC43" i="13"/>
  <c r="AG43" i="13"/>
  <c r="AI43" i="13"/>
  <c r="AN42" i="13"/>
  <c r="AM42" i="13"/>
  <c r="AL42" i="13"/>
  <c r="AK42" i="13"/>
  <c r="AF42" i="13"/>
  <c r="AE42" i="13"/>
  <c r="AD42" i="13"/>
  <c r="AH42" i="13"/>
  <c r="AJ42" i="13"/>
  <c r="AC42" i="13"/>
  <c r="AG42" i="13"/>
  <c r="AI42" i="13"/>
  <c r="AN41" i="13"/>
  <c r="AM41" i="13"/>
  <c r="AL41" i="13"/>
  <c r="AK41" i="13"/>
  <c r="AF41" i="13"/>
  <c r="AE41" i="13"/>
  <c r="AD41" i="13"/>
  <c r="AH41" i="13"/>
  <c r="AJ41" i="13"/>
  <c r="AC41" i="13"/>
  <c r="AG41" i="13"/>
  <c r="AI41" i="13"/>
  <c r="AN40" i="13"/>
  <c r="AM40" i="13"/>
  <c r="AL40" i="13"/>
  <c r="AK40" i="13"/>
  <c r="AF40" i="13"/>
  <c r="AE40" i="13"/>
  <c r="AD40" i="13"/>
  <c r="AH40" i="13"/>
  <c r="AJ40" i="13"/>
  <c r="AC40" i="13"/>
  <c r="AG40" i="13"/>
  <c r="AI40" i="13"/>
  <c r="AN39" i="13"/>
  <c r="AM39" i="13"/>
  <c r="AL39" i="13"/>
  <c r="AK39" i="13"/>
  <c r="AF39" i="13"/>
  <c r="AE39" i="13"/>
  <c r="AD39" i="13"/>
  <c r="AH39" i="13"/>
  <c r="AJ39" i="13"/>
  <c r="AC39" i="13"/>
  <c r="AG39" i="13"/>
  <c r="AI39" i="13"/>
  <c r="AN38" i="13"/>
  <c r="AM38" i="13"/>
  <c r="AL38" i="13"/>
  <c r="AK38" i="13"/>
  <c r="AF38" i="13"/>
  <c r="AE38" i="13"/>
  <c r="AD38" i="13"/>
  <c r="AH38" i="13"/>
  <c r="AJ38" i="13"/>
  <c r="AC38" i="13"/>
  <c r="AG38" i="13"/>
  <c r="AI38" i="13"/>
  <c r="AN37" i="13"/>
  <c r="AM37" i="13"/>
  <c r="AL37" i="13"/>
  <c r="AK37" i="13"/>
  <c r="AF37" i="13"/>
  <c r="AE37" i="13"/>
  <c r="AD37" i="13"/>
  <c r="AH37" i="13"/>
  <c r="AJ37" i="13"/>
  <c r="AC37" i="13"/>
  <c r="AG37" i="13"/>
  <c r="AI37" i="13"/>
  <c r="AN36" i="13"/>
  <c r="AM36" i="13"/>
  <c r="AL36" i="13"/>
  <c r="AK36" i="13"/>
  <c r="AF36" i="13"/>
  <c r="AE36" i="13"/>
  <c r="AD36" i="13"/>
  <c r="AH36" i="13"/>
  <c r="AJ36" i="13"/>
  <c r="AC36" i="13"/>
  <c r="AG36" i="13"/>
  <c r="AI36" i="13"/>
  <c r="AN35" i="13"/>
  <c r="AM35" i="13"/>
  <c r="AL35" i="13"/>
  <c r="AK35" i="13"/>
  <c r="AF35" i="13"/>
  <c r="AE35" i="13"/>
  <c r="AD35" i="13"/>
  <c r="AH35" i="13"/>
  <c r="AJ35" i="13"/>
  <c r="AC35" i="13"/>
  <c r="AG35" i="13"/>
  <c r="AI35" i="13"/>
  <c r="AN34" i="13"/>
  <c r="AM34" i="13"/>
  <c r="AL34" i="13"/>
  <c r="AK34" i="13"/>
  <c r="AF34" i="13"/>
  <c r="AE34" i="13"/>
  <c r="AD34" i="13"/>
  <c r="AH34" i="13"/>
  <c r="AJ34" i="13"/>
  <c r="AC34" i="13"/>
  <c r="AG34" i="13"/>
  <c r="AI34" i="13"/>
  <c r="AN33" i="13"/>
  <c r="AM33" i="13"/>
  <c r="AL33" i="13"/>
  <c r="AK33" i="13"/>
  <c r="AF33" i="13"/>
  <c r="AE33" i="13"/>
  <c r="AD33" i="13"/>
  <c r="AH33" i="13"/>
  <c r="AJ33" i="13"/>
  <c r="AC33" i="13"/>
  <c r="AG33" i="13"/>
  <c r="AI33" i="13"/>
  <c r="AN32" i="13"/>
  <c r="AM32" i="13"/>
  <c r="AL32" i="13"/>
  <c r="AK32" i="13"/>
  <c r="AF32" i="13"/>
  <c r="AE32" i="13"/>
  <c r="AD32" i="13"/>
  <c r="AH32" i="13"/>
  <c r="AJ32" i="13"/>
  <c r="AC32" i="13"/>
  <c r="AG32" i="13"/>
  <c r="AI32" i="13"/>
  <c r="AN31" i="13"/>
  <c r="AM31" i="13"/>
  <c r="AL31" i="13"/>
  <c r="AK31" i="13"/>
  <c r="AF31" i="13"/>
  <c r="AE31" i="13"/>
  <c r="AD31" i="13"/>
  <c r="AH31" i="13"/>
  <c r="AJ31" i="13"/>
  <c r="AC31" i="13"/>
  <c r="AG31" i="13"/>
  <c r="AI31" i="13"/>
  <c r="AN30" i="13"/>
  <c r="AM30" i="13"/>
  <c r="AL30" i="13"/>
  <c r="AK30" i="13"/>
  <c r="AI30" i="13"/>
  <c r="AH30" i="13"/>
  <c r="AJ30" i="13"/>
  <c r="AG30" i="13"/>
  <c r="AN29" i="13"/>
  <c r="AM29" i="13"/>
  <c r="AL29" i="13"/>
  <c r="AK29" i="13"/>
  <c r="AF29" i="13"/>
  <c r="AE29" i="13"/>
  <c r="AD29" i="13"/>
  <c r="AH29" i="13"/>
  <c r="AJ29" i="13"/>
  <c r="AC29" i="13"/>
  <c r="AG29" i="13"/>
  <c r="AI29" i="13"/>
  <c r="AN28" i="13"/>
  <c r="AM28" i="13"/>
  <c r="AL28" i="13"/>
  <c r="AK28" i="13"/>
  <c r="AF28" i="13"/>
  <c r="AE28" i="13"/>
  <c r="AD28" i="13"/>
  <c r="AH28" i="13"/>
  <c r="AJ28" i="13"/>
  <c r="AC28" i="13"/>
  <c r="AG28" i="13"/>
  <c r="AI28" i="13"/>
  <c r="AN27" i="13"/>
  <c r="AM27" i="13"/>
  <c r="AL27" i="13"/>
  <c r="AK27" i="13"/>
  <c r="AF27" i="13"/>
  <c r="AE27" i="13"/>
  <c r="AD27" i="13"/>
  <c r="AH27" i="13"/>
  <c r="AJ27" i="13"/>
  <c r="AC27" i="13"/>
  <c r="AG27" i="13"/>
  <c r="AI27" i="13"/>
  <c r="P27" i="13"/>
  <c r="O27" i="13"/>
  <c r="N27" i="13"/>
  <c r="M27" i="13"/>
  <c r="AN26" i="13"/>
  <c r="AM26" i="13"/>
  <c r="AL26" i="13"/>
  <c r="AK26" i="13"/>
  <c r="AF26" i="13"/>
  <c r="AE26" i="13"/>
  <c r="AD26" i="13"/>
  <c r="AH26" i="13"/>
  <c r="AJ26" i="13"/>
  <c r="AC26" i="13"/>
  <c r="AG26" i="13"/>
  <c r="AI26" i="13"/>
  <c r="AN25" i="13"/>
  <c r="AM25" i="13"/>
  <c r="AL25" i="13"/>
  <c r="AK25" i="13"/>
  <c r="AF25" i="13"/>
  <c r="AE25" i="13"/>
  <c r="AD25" i="13"/>
  <c r="AH25" i="13"/>
  <c r="AJ25" i="13"/>
  <c r="AC25" i="13"/>
  <c r="AG25" i="13"/>
  <c r="AI25" i="13"/>
  <c r="AN24" i="13"/>
  <c r="AM24" i="13"/>
  <c r="AL24" i="13"/>
  <c r="AK24" i="13"/>
  <c r="AF24" i="13"/>
  <c r="AE24" i="13"/>
  <c r="AD24" i="13"/>
  <c r="AH24" i="13"/>
  <c r="AJ24" i="13"/>
  <c r="AC24" i="13"/>
  <c r="AG24" i="13"/>
  <c r="AI24" i="13"/>
  <c r="AN23" i="13"/>
  <c r="AM23" i="13"/>
  <c r="AL23" i="13"/>
  <c r="AK23" i="13"/>
  <c r="AF23" i="13"/>
  <c r="AE23" i="13"/>
  <c r="AD23" i="13"/>
  <c r="AC23" i="13"/>
  <c r="L23" i="13"/>
  <c r="P23" i="13"/>
  <c r="K23" i="13"/>
  <c r="O23" i="13"/>
  <c r="J23" i="13"/>
  <c r="N23" i="13"/>
  <c r="I23" i="13"/>
  <c r="AG23" i="13"/>
  <c r="AI23" i="13"/>
  <c r="AN22" i="13"/>
  <c r="AM22" i="13"/>
  <c r="AL22" i="13"/>
  <c r="AK22" i="13"/>
  <c r="AF22" i="13"/>
  <c r="AE22" i="13"/>
  <c r="AD22" i="13"/>
  <c r="AH22" i="13"/>
  <c r="AJ22" i="13"/>
  <c r="AC22" i="13"/>
  <c r="AG22" i="13"/>
  <c r="AI22" i="13"/>
  <c r="AN21" i="13"/>
  <c r="AM21" i="13"/>
  <c r="AL21" i="13"/>
  <c r="AK21" i="13"/>
  <c r="AF21" i="13"/>
  <c r="AE21" i="13"/>
  <c r="AD21" i="13"/>
  <c r="AH21" i="13"/>
  <c r="AJ21" i="13"/>
  <c r="AC21" i="13"/>
  <c r="AG21" i="13"/>
  <c r="AI21" i="13"/>
  <c r="AN20" i="13"/>
  <c r="AM20" i="13"/>
  <c r="AL20" i="13"/>
  <c r="AK20" i="13"/>
  <c r="AF20" i="13"/>
  <c r="AE20" i="13"/>
  <c r="AD20" i="13"/>
  <c r="AC20" i="13"/>
  <c r="L20" i="13"/>
  <c r="P20" i="13"/>
  <c r="K20" i="13"/>
  <c r="AH20" i="13"/>
  <c r="AJ20" i="13"/>
  <c r="J20" i="13"/>
  <c r="N20" i="13"/>
  <c r="I20" i="13"/>
  <c r="AG20" i="13"/>
  <c r="AI20" i="13"/>
  <c r="AH19" i="13"/>
  <c r="AJ19" i="13"/>
  <c r="AG19" i="13"/>
  <c r="AI19" i="13"/>
  <c r="AN18" i="13"/>
  <c r="AM18" i="13"/>
  <c r="AL18" i="13"/>
  <c r="AK18" i="13"/>
  <c r="AF18" i="13"/>
  <c r="AE18" i="13"/>
  <c r="AD18" i="13"/>
  <c r="AH18" i="13"/>
  <c r="AJ18" i="13"/>
  <c r="AC18" i="13"/>
  <c r="AG18" i="13"/>
  <c r="AI18" i="13"/>
  <c r="AN17" i="13"/>
  <c r="AM17" i="13"/>
  <c r="AL17" i="13"/>
  <c r="AK17" i="13"/>
  <c r="AF17" i="13"/>
  <c r="AE17" i="13"/>
  <c r="AD17" i="13"/>
  <c r="AH17" i="13"/>
  <c r="AJ17" i="13"/>
  <c r="AC17" i="13"/>
  <c r="AG17" i="13"/>
  <c r="AI17" i="13"/>
  <c r="AN16" i="13"/>
  <c r="AM16" i="13"/>
  <c r="AL16" i="13"/>
  <c r="AK16" i="13"/>
  <c r="AF16" i="13"/>
  <c r="AE16" i="13"/>
  <c r="AD16" i="13"/>
  <c r="AH16" i="13"/>
  <c r="AJ16" i="13"/>
  <c r="AC16" i="13"/>
  <c r="AG16" i="13"/>
  <c r="AI16" i="13"/>
  <c r="P16" i="13"/>
  <c r="O16" i="13"/>
  <c r="N16" i="13"/>
  <c r="M16" i="13"/>
  <c r="AN15" i="13"/>
  <c r="AM15" i="13"/>
  <c r="AL15" i="13"/>
  <c r="AK15" i="13"/>
  <c r="AF15" i="13"/>
  <c r="AE15" i="13"/>
  <c r="AD15" i="13"/>
  <c r="AH15" i="13"/>
  <c r="AJ15" i="13"/>
  <c r="AC15" i="13"/>
  <c r="AG15" i="13"/>
  <c r="AI15" i="13"/>
  <c r="AN14" i="13"/>
  <c r="AM14" i="13"/>
  <c r="AL14" i="13"/>
  <c r="AK14" i="13"/>
  <c r="AF14" i="13"/>
  <c r="AE14" i="13"/>
  <c r="AD14" i="13"/>
  <c r="AH14" i="13"/>
  <c r="AJ14" i="13"/>
  <c r="AC14" i="13"/>
  <c r="AG14" i="13"/>
  <c r="AI14" i="13"/>
  <c r="AN13" i="13"/>
  <c r="AM13" i="13"/>
  <c r="AL13" i="13"/>
  <c r="AK13" i="13"/>
  <c r="AF13" i="13"/>
  <c r="AE13" i="13"/>
  <c r="AD13" i="13"/>
  <c r="AH13" i="13"/>
  <c r="AJ13" i="13"/>
  <c r="AC13" i="13"/>
  <c r="AG13" i="13"/>
  <c r="AI13" i="13"/>
  <c r="AN12" i="13"/>
  <c r="AM12" i="13"/>
  <c r="AL12" i="13"/>
  <c r="AK12" i="13"/>
  <c r="AF12" i="13"/>
  <c r="AE12" i="13"/>
  <c r="AD12" i="13"/>
  <c r="AH12" i="13"/>
  <c r="AJ12" i="13"/>
  <c r="AC12" i="13"/>
  <c r="AG12" i="13"/>
  <c r="AI12" i="13"/>
  <c r="AN11" i="13"/>
  <c r="AM11" i="13"/>
  <c r="AL11" i="13"/>
  <c r="AK11" i="13"/>
  <c r="AF11" i="13"/>
  <c r="AE11" i="13"/>
  <c r="AD11" i="13"/>
  <c r="AH11" i="13"/>
  <c r="AJ11" i="13"/>
  <c r="AC11" i="13"/>
  <c r="AG11" i="13"/>
  <c r="AI11" i="13"/>
  <c r="AN10" i="13"/>
  <c r="AM10" i="13"/>
  <c r="AL10" i="13"/>
  <c r="AK10" i="13"/>
  <c r="AF10" i="13"/>
  <c r="AE10" i="13"/>
  <c r="AD10" i="13"/>
  <c r="AH10" i="13"/>
  <c r="AJ10" i="13"/>
  <c r="AC10" i="13"/>
  <c r="AG10" i="13"/>
  <c r="AI10" i="13"/>
  <c r="AN9" i="13"/>
  <c r="AM9" i="13"/>
  <c r="AL9" i="13"/>
  <c r="AK9" i="13"/>
  <c r="AF9" i="13"/>
  <c r="AE9" i="13"/>
  <c r="AD9" i="13"/>
  <c r="AH9" i="13"/>
  <c r="AJ9" i="13"/>
  <c r="AC9" i="13"/>
  <c r="AG9" i="13"/>
  <c r="AI9" i="13"/>
  <c r="AN8" i="13"/>
  <c r="AM8" i="13"/>
  <c r="AL8" i="13"/>
  <c r="AK8" i="13"/>
  <c r="AF8" i="13"/>
  <c r="AE8" i="13"/>
  <c r="AD8" i="13"/>
  <c r="AH8" i="13"/>
  <c r="AJ8" i="13"/>
  <c r="AC8" i="13"/>
  <c r="AG8" i="13"/>
  <c r="AI8" i="13"/>
  <c r="AN7" i="13"/>
  <c r="AM7" i="13"/>
  <c r="AL7" i="13"/>
  <c r="AK7" i="13"/>
  <c r="AI7" i="13"/>
  <c r="AF7" i="13"/>
  <c r="AE7" i="13"/>
  <c r="AD7" i="13"/>
  <c r="AC7" i="13"/>
  <c r="L7" i="13"/>
  <c r="P7" i="13"/>
  <c r="K7" i="13"/>
  <c r="AH7" i="13"/>
  <c r="AJ7" i="13"/>
  <c r="J7" i="13"/>
  <c r="N7" i="13"/>
  <c r="I7" i="13"/>
  <c r="AG7" i="13"/>
  <c r="AL6" i="13"/>
  <c r="AK6" i="13"/>
  <c r="AH6" i="13"/>
  <c r="AJ6" i="13"/>
  <c r="AG6" i="13"/>
  <c r="AI6" i="13"/>
  <c r="AD6" i="13"/>
  <c r="AC6" i="13"/>
  <c r="AN5" i="13"/>
  <c r="AM5" i="13"/>
  <c r="AL5" i="13"/>
  <c r="AK5" i="13"/>
  <c r="AF5" i="13"/>
  <c r="AE5" i="13"/>
  <c r="AD5" i="13"/>
  <c r="AH5" i="13"/>
  <c r="AJ5" i="13"/>
  <c r="AC5" i="13"/>
  <c r="AG5" i="13"/>
  <c r="AI5" i="13"/>
  <c r="AN4" i="13"/>
  <c r="AM4" i="13"/>
  <c r="AL4" i="13"/>
  <c r="AK4" i="13"/>
  <c r="AF4" i="13"/>
  <c r="AE4" i="13"/>
  <c r="AD4" i="13"/>
  <c r="AH4" i="13"/>
  <c r="AJ4" i="13"/>
  <c r="AC4" i="13"/>
  <c r="AG4" i="13"/>
  <c r="AI4" i="13"/>
  <c r="AG4" i="12"/>
  <c r="AD4" i="12"/>
  <c r="AQ22" i="15"/>
  <c r="AR22" i="17"/>
  <c r="AP22" i="15"/>
  <c r="AK22" i="7"/>
  <c r="M22" i="9"/>
  <c r="AI22" i="12"/>
  <c r="AQ22" i="17"/>
  <c r="AO22" i="13"/>
  <c r="AQ7" i="15"/>
  <c r="AR7" i="17"/>
  <c r="AO7" i="13"/>
  <c r="AI7" i="12"/>
  <c r="AQ7" i="17"/>
  <c r="AK7" i="7"/>
  <c r="AP7" i="15"/>
  <c r="M7" i="9"/>
  <c r="AQ19" i="15"/>
  <c r="AR19" i="17"/>
  <c r="AP19" i="15"/>
  <c r="AK19" i="7"/>
  <c r="M19" i="9"/>
  <c r="AQ19" i="17"/>
  <c r="AI19" i="12"/>
  <c r="AO19" i="13"/>
  <c r="O7" i="13"/>
  <c r="O20" i="13"/>
  <c r="M7" i="13"/>
  <c r="M20" i="13"/>
  <c r="M23" i="13"/>
  <c r="AH23" i="13"/>
  <c r="AJ23" i="13"/>
  <c r="AH43" i="12"/>
  <c r="AH42" i="12"/>
  <c r="AH40" i="12"/>
  <c r="AH39" i="12"/>
  <c r="AH38" i="12"/>
  <c r="AH36" i="12"/>
  <c r="AH35" i="12"/>
  <c r="AH34" i="12"/>
  <c r="AH32" i="12"/>
  <c r="AH31" i="12"/>
  <c r="AH30" i="12"/>
  <c r="AH28" i="12"/>
  <c r="AH26" i="12"/>
  <c r="AH24" i="12"/>
  <c r="AH22" i="12"/>
  <c r="AH19" i="12"/>
  <c r="AH16" i="12"/>
  <c r="AH14" i="12"/>
  <c r="AH12" i="12"/>
  <c r="AH10" i="12"/>
  <c r="AH8" i="12"/>
  <c r="AH6" i="12"/>
  <c r="AG37" i="12"/>
  <c r="AG33" i="12"/>
  <c r="AG30" i="12"/>
  <c r="AG29" i="12"/>
  <c r="AG25" i="12"/>
  <c r="AG21" i="12"/>
  <c r="AG19" i="12"/>
  <c r="AG17" i="12"/>
  <c r="AG13" i="12"/>
  <c r="AG9" i="12"/>
  <c r="AG5" i="12"/>
  <c r="AH4" i="12"/>
  <c r="AN43" i="12"/>
  <c r="AM43" i="12"/>
  <c r="AL43" i="12"/>
  <c r="AK43" i="12"/>
  <c r="AF43" i="12"/>
  <c r="AE43" i="12"/>
  <c r="AD43" i="12"/>
  <c r="AC43" i="12"/>
  <c r="AG43" i="12"/>
  <c r="AN42" i="12"/>
  <c r="AM42" i="12"/>
  <c r="AL42" i="12"/>
  <c r="AK42" i="12"/>
  <c r="AF42" i="12"/>
  <c r="AE42" i="12"/>
  <c r="AD42" i="12"/>
  <c r="AC42" i="12"/>
  <c r="AG42" i="12"/>
  <c r="AN41" i="12"/>
  <c r="AM41" i="12"/>
  <c r="AL41" i="12"/>
  <c r="AK41" i="12"/>
  <c r="AF41" i="12"/>
  <c r="AE41" i="12"/>
  <c r="AD41" i="12"/>
  <c r="AH41" i="12"/>
  <c r="AC41" i="12"/>
  <c r="AG41" i="12"/>
  <c r="AN40" i="12"/>
  <c r="AM40" i="12"/>
  <c r="AL40" i="12"/>
  <c r="AK40" i="12"/>
  <c r="AF40" i="12"/>
  <c r="AE40" i="12"/>
  <c r="AD40" i="12"/>
  <c r="AC40" i="12"/>
  <c r="AG40" i="12"/>
  <c r="AN39" i="12"/>
  <c r="AM39" i="12"/>
  <c r="AL39" i="12"/>
  <c r="AK39" i="12"/>
  <c r="AF39" i="12"/>
  <c r="AE39" i="12"/>
  <c r="AD39" i="12"/>
  <c r="AC39" i="12"/>
  <c r="AG39" i="12"/>
  <c r="AN38" i="12"/>
  <c r="AM38" i="12"/>
  <c r="AL38" i="12"/>
  <c r="AK38" i="12"/>
  <c r="AF38" i="12"/>
  <c r="AE38" i="12"/>
  <c r="AD38" i="12"/>
  <c r="AC38" i="12"/>
  <c r="AG38" i="12"/>
  <c r="AN37" i="12"/>
  <c r="AM37" i="12"/>
  <c r="AL37" i="12"/>
  <c r="AK37" i="12"/>
  <c r="AF37" i="12"/>
  <c r="AE37" i="12"/>
  <c r="AD37" i="12"/>
  <c r="AH37" i="12"/>
  <c r="AC37" i="12"/>
  <c r="AN36" i="12"/>
  <c r="AM36" i="12"/>
  <c r="AL36" i="12"/>
  <c r="AK36" i="12"/>
  <c r="AF36" i="12"/>
  <c r="AE36" i="12"/>
  <c r="AD36" i="12"/>
  <c r="AC36" i="12"/>
  <c r="AG36" i="12"/>
  <c r="AN35" i="12"/>
  <c r="AM35" i="12"/>
  <c r="AL35" i="12"/>
  <c r="AK35" i="12"/>
  <c r="AF35" i="12"/>
  <c r="AE35" i="12"/>
  <c r="AD35" i="12"/>
  <c r="AC35" i="12"/>
  <c r="AG35" i="12"/>
  <c r="AN34" i="12"/>
  <c r="AM34" i="12"/>
  <c r="AL34" i="12"/>
  <c r="AK34" i="12"/>
  <c r="AF34" i="12"/>
  <c r="AE34" i="12"/>
  <c r="AD34" i="12"/>
  <c r="AC34" i="12"/>
  <c r="AG34" i="12"/>
  <c r="AN33" i="12"/>
  <c r="AM33" i="12"/>
  <c r="AL33" i="12"/>
  <c r="AK33" i="12"/>
  <c r="AF33" i="12"/>
  <c r="AE33" i="12"/>
  <c r="AD33" i="12"/>
  <c r="AH33" i="12"/>
  <c r="AC33" i="12"/>
  <c r="AN32" i="12"/>
  <c r="AM32" i="12"/>
  <c r="AL32" i="12"/>
  <c r="AK32" i="12"/>
  <c r="AF32" i="12"/>
  <c r="AE32" i="12"/>
  <c r="AD32" i="12"/>
  <c r="AC32" i="12"/>
  <c r="AG32" i="12"/>
  <c r="AN31" i="12"/>
  <c r="AM31" i="12"/>
  <c r="AL31" i="12"/>
  <c r="AK31" i="12"/>
  <c r="AF31" i="12"/>
  <c r="AE31" i="12"/>
  <c r="AD31" i="12"/>
  <c r="AC31" i="12"/>
  <c r="AG31" i="12"/>
  <c r="AN30" i="12"/>
  <c r="AM30" i="12"/>
  <c r="AL30" i="12"/>
  <c r="AK30" i="12"/>
  <c r="AN29" i="12"/>
  <c r="AM29" i="12"/>
  <c r="AL29" i="12"/>
  <c r="AK29" i="12"/>
  <c r="AF29" i="12"/>
  <c r="AE29" i="12"/>
  <c r="AD29" i="12"/>
  <c r="AH29" i="12"/>
  <c r="AC29" i="12"/>
  <c r="AN28" i="12"/>
  <c r="AM28" i="12"/>
  <c r="AL28" i="12"/>
  <c r="AK28" i="12"/>
  <c r="AF28" i="12"/>
  <c r="AE28" i="12"/>
  <c r="AD28" i="12"/>
  <c r="AC28" i="12"/>
  <c r="AG28" i="12"/>
  <c r="AN27" i="12"/>
  <c r="AM27" i="12"/>
  <c r="AL27" i="12"/>
  <c r="AK27" i="12"/>
  <c r="AF27" i="12"/>
  <c r="AE27" i="12"/>
  <c r="AD27" i="12"/>
  <c r="AH27" i="12"/>
  <c r="AC27" i="12"/>
  <c r="AG27" i="12"/>
  <c r="P27" i="12"/>
  <c r="O27" i="12"/>
  <c r="N27" i="12"/>
  <c r="M27" i="12"/>
  <c r="AN26" i="12"/>
  <c r="AM26" i="12"/>
  <c r="AL26" i="12"/>
  <c r="AK26" i="12"/>
  <c r="AF26" i="12"/>
  <c r="AE26" i="12"/>
  <c r="AD26" i="12"/>
  <c r="AC26" i="12"/>
  <c r="AG26" i="12"/>
  <c r="AN25" i="12"/>
  <c r="AM25" i="12"/>
  <c r="AL25" i="12"/>
  <c r="AK25" i="12"/>
  <c r="AF25" i="12"/>
  <c r="AE25" i="12"/>
  <c r="AD25" i="12"/>
  <c r="AH25" i="12"/>
  <c r="AC25" i="12"/>
  <c r="AN24" i="12"/>
  <c r="AM24" i="12"/>
  <c r="AL24" i="12"/>
  <c r="AK24" i="12"/>
  <c r="AF24" i="12"/>
  <c r="AE24" i="12"/>
  <c r="AD24" i="12"/>
  <c r="AC24" i="12"/>
  <c r="AG24" i="12"/>
  <c r="AN23" i="12"/>
  <c r="AM23" i="12"/>
  <c r="AL23" i="12"/>
  <c r="AK23" i="12"/>
  <c r="AF23" i="12"/>
  <c r="AE23" i="12"/>
  <c r="AD23" i="12"/>
  <c r="AC23" i="12"/>
  <c r="L23" i="12"/>
  <c r="P23" i="12"/>
  <c r="K23" i="12"/>
  <c r="O23" i="12"/>
  <c r="J23" i="12"/>
  <c r="N23" i="12"/>
  <c r="I23" i="12"/>
  <c r="M23" i="12"/>
  <c r="AN22" i="12"/>
  <c r="AM22" i="12"/>
  <c r="AL22" i="12"/>
  <c r="AK22" i="12"/>
  <c r="AF22" i="12"/>
  <c r="AE22" i="12"/>
  <c r="AD22" i="12"/>
  <c r="AC22" i="12"/>
  <c r="AG22" i="12"/>
  <c r="AN21" i="12"/>
  <c r="AM21" i="12"/>
  <c r="AL21" i="12"/>
  <c r="AK21" i="12"/>
  <c r="AF21" i="12"/>
  <c r="AE21" i="12"/>
  <c r="AD21" i="12"/>
  <c r="AH21" i="12"/>
  <c r="AC21" i="12"/>
  <c r="AN20" i="12"/>
  <c r="AM20" i="12"/>
  <c r="AL20" i="12"/>
  <c r="AK20" i="12"/>
  <c r="AF20" i="12"/>
  <c r="AE20" i="12"/>
  <c r="AD20" i="12"/>
  <c r="AC20" i="12"/>
  <c r="L20" i="12"/>
  <c r="P20" i="12"/>
  <c r="K20" i="12"/>
  <c r="O20" i="12"/>
  <c r="J20" i="12"/>
  <c r="N20" i="12"/>
  <c r="I20" i="12"/>
  <c r="M20" i="12"/>
  <c r="AN18" i="12"/>
  <c r="AM18" i="12"/>
  <c r="AL18" i="12"/>
  <c r="AK18" i="12"/>
  <c r="AF18" i="12"/>
  <c r="AE18" i="12"/>
  <c r="AD18" i="12"/>
  <c r="AH18" i="12"/>
  <c r="AC18" i="12"/>
  <c r="AG18" i="12"/>
  <c r="AN17" i="12"/>
  <c r="AM17" i="12"/>
  <c r="AL17" i="12"/>
  <c r="AK17" i="12"/>
  <c r="AF17" i="12"/>
  <c r="AE17" i="12"/>
  <c r="AD17" i="12"/>
  <c r="AH17" i="12"/>
  <c r="AC17" i="12"/>
  <c r="AN16" i="12"/>
  <c r="AM16" i="12"/>
  <c r="AL16" i="12"/>
  <c r="AK16" i="12"/>
  <c r="AF16" i="12"/>
  <c r="AE16" i="12"/>
  <c r="AD16" i="12"/>
  <c r="AC16" i="12"/>
  <c r="AG16" i="12"/>
  <c r="P16" i="12"/>
  <c r="O16" i="12"/>
  <c r="N16" i="12"/>
  <c r="M16" i="12"/>
  <c r="AN15" i="12"/>
  <c r="AM15" i="12"/>
  <c r="AL15" i="12"/>
  <c r="AK15" i="12"/>
  <c r="AF15" i="12"/>
  <c r="AE15" i="12"/>
  <c r="AD15" i="12"/>
  <c r="AH15" i="12"/>
  <c r="AC15" i="12"/>
  <c r="AG15" i="12"/>
  <c r="AN14" i="12"/>
  <c r="AM14" i="12"/>
  <c r="AL14" i="12"/>
  <c r="AK14" i="12"/>
  <c r="AF14" i="12"/>
  <c r="AE14" i="12"/>
  <c r="AD14" i="12"/>
  <c r="AC14" i="12"/>
  <c r="AG14" i="12"/>
  <c r="AN13" i="12"/>
  <c r="AM13" i="12"/>
  <c r="AL13" i="12"/>
  <c r="AK13" i="12"/>
  <c r="AF13" i="12"/>
  <c r="AE13" i="12"/>
  <c r="AD13" i="12"/>
  <c r="AH13" i="12"/>
  <c r="AC13" i="12"/>
  <c r="AN12" i="12"/>
  <c r="AM12" i="12"/>
  <c r="AL12" i="12"/>
  <c r="AK12" i="12"/>
  <c r="AF12" i="12"/>
  <c r="AE12" i="12"/>
  <c r="AD12" i="12"/>
  <c r="AC12" i="12"/>
  <c r="AG12" i="12"/>
  <c r="AN11" i="12"/>
  <c r="AM11" i="12"/>
  <c r="AL11" i="12"/>
  <c r="AK11" i="12"/>
  <c r="AF11" i="12"/>
  <c r="AE11" i="12"/>
  <c r="AD11" i="12"/>
  <c r="AH11" i="12"/>
  <c r="AC11" i="12"/>
  <c r="AG11" i="12"/>
  <c r="AN10" i="12"/>
  <c r="AM10" i="12"/>
  <c r="AL10" i="12"/>
  <c r="AK10" i="12"/>
  <c r="AF10" i="12"/>
  <c r="AE10" i="12"/>
  <c r="AD10" i="12"/>
  <c r="AC10" i="12"/>
  <c r="AG10" i="12"/>
  <c r="AN9" i="12"/>
  <c r="AM9" i="12"/>
  <c r="AL9" i="12"/>
  <c r="AK9" i="12"/>
  <c r="AF9" i="12"/>
  <c r="AE9" i="12"/>
  <c r="AD9" i="12"/>
  <c r="AH9" i="12"/>
  <c r="AC9" i="12"/>
  <c r="AN8" i="12"/>
  <c r="AM8" i="12"/>
  <c r="AL8" i="12"/>
  <c r="AK8" i="12"/>
  <c r="AF8" i="12"/>
  <c r="AE8" i="12"/>
  <c r="AD8" i="12"/>
  <c r="AC8" i="12"/>
  <c r="AG8" i="12"/>
  <c r="AN7" i="12"/>
  <c r="AM7" i="12"/>
  <c r="AL7" i="12"/>
  <c r="AK7" i="12"/>
  <c r="AF7" i="12"/>
  <c r="AE7" i="12"/>
  <c r="AD7" i="12"/>
  <c r="AC7" i="12"/>
  <c r="L7" i="12"/>
  <c r="P7" i="12"/>
  <c r="K7" i="12"/>
  <c r="O7" i="12"/>
  <c r="J7" i="12"/>
  <c r="N7" i="12"/>
  <c r="I7" i="12"/>
  <c r="M7" i="12"/>
  <c r="AL6" i="12"/>
  <c r="AK6" i="12"/>
  <c r="AD6" i="12"/>
  <c r="AC6" i="12"/>
  <c r="AG6" i="12"/>
  <c r="AN5" i="12"/>
  <c r="AM5" i="12"/>
  <c r="AL5" i="12"/>
  <c r="AK5" i="12"/>
  <c r="AF5" i="12"/>
  <c r="AE5" i="12"/>
  <c r="AD5" i="12"/>
  <c r="AH5" i="12"/>
  <c r="AC5" i="12"/>
  <c r="AN4" i="12"/>
  <c r="AM4" i="12"/>
  <c r="AL4" i="12"/>
  <c r="AK4" i="12"/>
  <c r="AF4" i="12"/>
  <c r="AE4" i="12"/>
  <c r="AC4" i="12"/>
  <c r="AG7" i="12"/>
  <c r="AG23" i="12"/>
  <c r="AH20" i="12"/>
  <c r="AG20" i="12"/>
  <c r="AH7" i="12"/>
  <c r="AH23" i="12"/>
  <c r="AG43" i="11"/>
  <c r="AF43" i="11"/>
  <c r="AE43" i="11"/>
  <c r="AD43" i="11"/>
  <c r="AC43" i="11"/>
  <c r="AG42" i="11"/>
  <c r="AF42" i="11"/>
  <c r="AE42" i="11"/>
  <c r="AD42" i="11"/>
  <c r="AC42" i="11"/>
  <c r="AG41" i="11"/>
  <c r="AF41" i="11"/>
  <c r="AE41" i="11"/>
  <c r="AD41" i="11"/>
  <c r="AC41" i="11"/>
  <c r="AG40" i="11"/>
  <c r="AF40" i="11"/>
  <c r="AE40" i="11"/>
  <c r="AD40" i="11"/>
  <c r="AC40" i="11"/>
  <c r="AG39" i="11"/>
  <c r="AF39" i="11"/>
  <c r="AE39" i="11"/>
  <c r="AD39" i="11"/>
  <c r="AC39" i="11"/>
  <c r="AG38" i="11"/>
  <c r="AF38" i="11"/>
  <c r="AE38" i="11"/>
  <c r="AD38" i="11"/>
  <c r="AC38" i="11"/>
  <c r="AG37" i="11"/>
  <c r="AF37" i="11"/>
  <c r="AE37" i="11"/>
  <c r="AD37" i="11"/>
  <c r="AC37" i="11"/>
  <c r="AG36" i="11"/>
  <c r="AF36" i="11"/>
  <c r="AE36" i="11"/>
  <c r="AD36" i="11"/>
  <c r="AC36" i="11"/>
  <c r="AG35" i="11"/>
  <c r="AF35" i="11"/>
  <c r="AE35" i="11"/>
  <c r="AD35" i="11"/>
  <c r="AC35" i="11"/>
  <c r="AG34" i="11"/>
  <c r="AF34" i="11"/>
  <c r="AE34" i="11"/>
  <c r="AD34" i="11"/>
  <c r="AC34" i="11"/>
  <c r="AG33" i="11"/>
  <c r="AF33" i="11"/>
  <c r="AE33" i="11"/>
  <c r="AD33" i="11"/>
  <c r="AC33" i="11"/>
  <c r="AG32" i="11"/>
  <c r="AF32" i="11"/>
  <c r="AE32" i="11"/>
  <c r="AD32" i="11"/>
  <c r="AC32" i="11"/>
  <c r="AG31" i="11"/>
  <c r="AF31" i="11"/>
  <c r="AE31" i="11"/>
  <c r="AD31" i="11"/>
  <c r="AC31" i="11"/>
  <c r="AG30" i="11"/>
  <c r="AG29" i="11"/>
  <c r="AF29" i="11"/>
  <c r="AE29" i="11"/>
  <c r="AD29" i="11"/>
  <c r="AC29" i="11"/>
  <c r="AG28" i="11"/>
  <c r="AF28" i="11"/>
  <c r="AE28" i="11"/>
  <c r="AD28" i="11"/>
  <c r="AC28" i="11"/>
  <c r="AG27" i="11"/>
  <c r="AF27" i="11"/>
  <c r="AE27" i="11"/>
  <c r="AD27" i="11"/>
  <c r="AC27" i="11"/>
  <c r="P27" i="11"/>
  <c r="O27" i="11"/>
  <c r="N27" i="11"/>
  <c r="M27" i="11"/>
  <c r="AG26" i="11"/>
  <c r="AF26" i="11"/>
  <c r="AE26" i="11"/>
  <c r="AD26" i="11"/>
  <c r="AC26" i="11"/>
  <c r="AG25" i="11"/>
  <c r="AF25" i="11"/>
  <c r="AE25" i="11"/>
  <c r="AD25" i="11"/>
  <c r="AC25" i="11"/>
  <c r="AG24" i="11"/>
  <c r="AF24" i="11"/>
  <c r="AE24" i="11"/>
  <c r="AD24" i="11"/>
  <c r="AC24" i="11"/>
  <c r="AG23" i="11"/>
  <c r="AF23" i="11"/>
  <c r="AE23" i="11"/>
  <c r="AD23" i="11"/>
  <c r="AC23" i="11"/>
  <c r="L23" i="11"/>
  <c r="P23" i="11"/>
  <c r="K23" i="11"/>
  <c r="O23" i="11"/>
  <c r="J23" i="11"/>
  <c r="N23" i="11"/>
  <c r="I23" i="11"/>
  <c r="M23" i="11"/>
  <c r="AG22" i="11"/>
  <c r="AF22" i="11"/>
  <c r="AE22" i="11"/>
  <c r="AD22" i="11"/>
  <c r="AC22" i="11"/>
  <c r="AG21" i="11"/>
  <c r="AF21" i="11"/>
  <c r="AE21" i="11"/>
  <c r="AD21" i="11"/>
  <c r="AC21" i="11"/>
  <c r="AG20" i="11"/>
  <c r="AF20" i="11"/>
  <c r="AE20" i="11"/>
  <c r="AD20" i="11"/>
  <c r="AC20" i="11"/>
  <c r="L20" i="11"/>
  <c r="P20" i="11"/>
  <c r="K20" i="11"/>
  <c r="O20" i="11"/>
  <c r="J20" i="11"/>
  <c r="N20" i="11"/>
  <c r="I20" i="11"/>
  <c r="M20" i="11"/>
  <c r="AG18" i="11"/>
  <c r="AF18" i="11"/>
  <c r="AE18" i="11"/>
  <c r="AD18" i="11"/>
  <c r="AC18" i="11"/>
  <c r="AG17" i="11"/>
  <c r="AF17" i="11"/>
  <c r="AE17" i="11"/>
  <c r="AD17" i="11"/>
  <c r="AC17" i="11"/>
  <c r="AG16" i="11"/>
  <c r="AF16" i="11"/>
  <c r="AE16" i="11"/>
  <c r="AD16" i="11"/>
  <c r="AC16" i="11"/>
  <c r="P16" i="11"/>
  <c r="O16" i="11"/>
  <c r="N16" i="11"/>
  <c r="M16" i="11"/>
  <c r="AG15" i="11"/>
  <c r="AF15" i="11"/>
  <c r="AE15" i="11"/>
  <c r="AD15" i="11"/>
  <c r="AC15" i="11"/>
  <c r="AG14" i="11"/>
  <c r="AF14" i="11"/>
  <c r="AE14" i="11"/>
  <c r="AD14" i="11"/>
  <c r="AC14" i="11"/>
  <c r="AG13" i="11"/>
  <c r="AF13" i="11"/>
  <c r="AE13" i="11"/>
  <c r="AD13" i="11"/>
  <c r="AC13" i="11"/>
  <c r="AG12" i="11"/>
  <c r="AF12" i="11"/>
  <c r="AE12" i="11"/>
  <c r="AD12" i="11"/>
  <c r="AC12" i="11"/>
  <c r="AG11" i="11"/>
  <c r="AF11" i="11"/>
  <c r="AE11" i="11"/>
  <c r="AD11" i="11"/>
  <c r="AC11" i="11"/>
  <c r="AG10" i="11"/>
  <c r="AF10" i="11"/>
  <c r="AE10" i="11"/>
  <c r="AD10" i="11"/>
  <c r="AC10" i="11"/>
  <c r="AG9" i="11"/>
  <c r="AF9" i="11"/>
  <c r="AE9" i="11"/>
  <c r="AD9" i="11"/>
  <c r="AC9" i="11"/>
  <c r="AG8" i="11"/>
  <c r="AF8" i="11"/>
  <c r="AE8" i="11"/>
  <c r="AD8" i="11"/>
  <c r="AC8" i="11"/>
  <c r="AG7" i="11"/>
  <c r="AF7" i="11"/>
  <c r="AE7" i="11"/>
  <c r="AD7" i="11"/>
  <c r="AC7" i="11"/>
  <c r="L7" i="11"/>
  <c r="P7" i="11"/>
  <c r="K7" i="11"/>
  <c r="O7" i="11"/>
  <c r="J7" i="11"/>
  <c r="N7" i="11"/>
  <c r="I7" i="11"/>
  <c r="M7" i="11"/>
  <c r="AG6" i="11"/>
  <c r="AD6" i="11"/>
  <c r="AC6" i="11"/>
  <c r="AG5" i="11"/>
  <c r="AF5" i="11"/>
  <c r="AE5" i="11"/>
  <c r="AD5" i="11"/>
  <c r="AC5" i="11"/>
  <c r="AI4" i="11"/>
  <c r="AG4" i="11"/>
  <c r="AF4" i="11"/>
  <c r="AE4" i="11"/>
  <c r="AD4" i="11"/>
  <c r="AC4" i="11"/>
  <c r="AJ43" i="10"/>
  <c r="AF43" i="10"/>
  <c r="AE43" i="10"/>
  <c r="AD43" i="10"/>
  <c r="AC43" i="10"/>
  <c r="AJ42" i="10"/>
  <c r="AF42" i="10"/>
  <c r="AE42" i="10"/>
  <c r="AD42" i="10"/>
  <c r="AC42" i="10"/>
  <c r="AJ41" i="10"/>
  <c r="AF41" i="10"/>
  <c r="AE41" i="10"/>
  <c r="AD41" i="10"/>
  <c r="AC41" i="10"/>
  <c r="AJ40" i="10"/>
  <c r="AF40" i="10"/>
  <c r="AE40" i="10"/>
  <c r="AD40" i="10"/>
  <c r="AC40" i="10"/>
  <c r="AJ39" i="10"/>
  <c r="AF39" i="10"/>
  <c r="AE39" i="10"/>
  <c r="AD39" i="10"/>
  <c r="AC39" i="10"/>
  <c r="AJ38" i="10"/>
  <c r="AF38" i="10"/>
  <c r="AE38" i="10"/>
  <c r="AD38" i="10"/>
  <c r="AC38" i="10"/>
  <c r="AJ37" i="10"/>
  <c r="AF37" i="10"/>
  <c r="AE37" i="10"/>
  <c r="AD37" i="10"/>
  <c r="AC37" i="10"/>
  <c r="AJ36" i="10"/>
  <c r="AF36" i="10"/>
  <c r="AE36" i="10"/>
  <c r="AD36" i="10"/>
  <c r="AC36" i="10"/>
  <c r="AJ35" i="10"/>
  <c r="AF35" i="10"/>
  <c r="AE35" i="10"/>
  <c r="AD35" i="10"/>
  <c r="AC35" i="10"/>
  <c r="AJ34" i="10"/>
  <c r="AF34" i="10"/>
  <c r="AE34" i="10"/>
  <c r="AD34" i="10"/>
  <c r="AC34" i="10"/>
  <c r="AJ33" i="10"/>
  <c r="AF33" i="10"/>
  <c r="AE33" i="10"/>
  <c r="AD33" i="10"/>
  <c r="AC33" i="10"/>
  <c r="AJ32" i="10"/>
  <c r="AF32" i="10"/>
  <c r="AE32" i="10"/>
  <c r="AD32" i="10"/>
  <c r="AC32" i="10"/>
  <c r="AJ31" i="10"/>
  <c r="AF31" i="10"/>
  <c r="AE31" i="10"/>
  <c r="AD31" i="10"/>
  <c r="AC31" i="10"/>
  <c r="AJ30" i="10"/>
  <c r="AJ29" i="10"/>
  <c r="AF29" i="10"/>
  <c r="AE29" i="10"/>
  <c r="AD29" i="10"/>
  <c r="AC29" i="10"/>
  <c r="AJ28" i="10"/>
  <c r="AF28" i="10"/>
  <c r="AE28" i="10"/>
  <c r="AD28" i="10"/>
  <c r="AC28" i="10"/>
  <c r="AJ27" i="10"/>
  <c r="AF27" i="10"/>
  <c r="AE27" i="10"/>
  <c r="AD27" i="10"/>
  <c r="AC27" i="10"/>
  <c r="P27" i="10"/>
  <c r="O27" i="10"/>
  <c r="N27" i="10"/>
  <c r="M27" i="10"/>
  <c r="AJ26" i="10"/>
  <c r="AF26" i="10"/>
  <c r="AE26" i="10"/>
  <c r="AD26" i="10"/>
  <c r="AC26" i="10"/>
  <c r="AJ25" i="10"/>
  <c r="AF25" i="10"/>
  <c r="AE25" i="10"/>
  <c r="AD25" i="10"/>
  <c r="AC25" i="10"/>
  <c r="AJ24" i="10"/>
  <c r="AF24" i="10"/>
  <c r="AE24" i="10"/>
  <c r="AD24" i="10"/>
  <c r="AC24" i="10"/>
  <c r="AJ23" i="10"/>
  <c r="AF23" i="10"/>
  <c r="AE23" i="10"/>
  <c r="AD23" i="10"/>
  <c r="AC23" i="10"/>
  <c r="L23" i="10"/>
  <c r="P23" i="10"/>
  <c r="K23" i="10"/>
  <c r="O23" i="10"/>
  <c r="J23" i="10"/>
  <c r="N23" i="10"/>
  <c r="I23" i="10"/>
  <c r="M23" i="10"/>
  <c r="AJ22" i="10"/>
  <c r="AF22" i="10"/>
  <c r="AE22" i="10"/>
  <c r="AD22" i="10"/>
  <c r="AC22" i="10"/>
  <c r="AJ21" i="10"/>
  <c r="AF21" i="10"/>
  <c r="AE21" i="10"/>
  <c r="AD21" i="10"/>
  <c r="AC21" i="10"/>
  <c r="AJ20" i="10"/>
  <c r="AF20" i="10"/>
  <c r="AE20" i="10"/>
  <c r="AD20" i="10"/>
  <c r="AC20" i="10"/>
  <c r="L20" i="10"/>
  <c r="P20" i="10"/>
  <c r="K20" i="10"/>
  <c r="O20" i="10"/>
  <c r="J20" i="10"/>
  <c r="N20" i="10"/>
  <c r="I20" i="10"/>
  <c r="M20" i="10"/>
  <c r="AJ18" i="10"/>
  <c r="AF18" i="10"/>
  <c r="AE18" i="10"/>
  <c r="AD18" i="10"/>
  <c r="AC18" i="10"/>
  <c r="AJ17" i="10"/>
  <c r="AF17" i="10"/>
  <c r="AE17" i="10"/>
  <c r="AD17" i="10"/>
  <c r="AC17" i="10"/>
  <c r="AJ16" i="10"/>
  <c r="AF16" i="10"/>
  <c r="AE16" i="10"/>
  <c r="AD16" i="10"/>
  <c r="AC16" i="10"/>
  <c r="P16" i="10"/>
  <c r="O16" i="10"/>
  <c r="N16" i="10"/>
  <c r="M16" i="10"/>
  <c r="AJ15" i="10"/>
  <c r="AF15" i="10"/>
  <c r="AE15" i="10"/>
  <c r="AD15" i="10"/>
  <c r="AC15" i="10"/>
  <c r="AJ14" i="10"/>
  <c r="AF14" i="10"/>
  <c r="AE14" i="10"/>
  <c r="AD14" i="10"/>
  <c r="AC14" i="10"/>
  <c r="AJ13" i="10"/>
  <c r="AF13" i="10"/>
  <c r="AE13" i="10"/>
  <c r="AD13" i="10"/>
  <c r="AC13" i="10"/>
  <c r="AJ12" i="10"/>
  <c r="AF12" i="10"/>
  <c r="AE12" i="10"/>
  <c r="AD12" i="10"/>
  <c r="AC12" i="10"/>
  <c r="AJ11" i="10"/>
  <c r="AF11" i="10"/>
  <c r="AE11" i="10"/>
  <c r="AD11" i="10"/>
  <c r="AC11" i="10"/>
  <c r="AJ10" i="10"/>
  <c r="AF10" i="10"/>
  <c r="AE10" i="10"/>
  <c r="AD10" i="10"/>
  <c r="AC10" i="10"/>
  <c r="AJ9" i="10"/>
  <c r="AF9" i="10"/>
  <c r="AE9" i="10"/>
  <c r="AD9" i="10"/>
  <c r="AC9" i="10"/>
  <c r="AJ8" i="10"/>
  <c r="AF8" i="10"/>
  <c r="AE8" i="10"/>
  <c r="AD8" i="10"/>
  <c r="AC8" i="10"/>
  <c r="AJ7" i="10"/>
  <c r="AF7" i="10"/>
  <c r="AE7" i="10"/>
  <c r="AD7" i="10"/>
  <c r="AC7" i="10"/>
  <c r="L7" i="10"/>
  <c r="P7" i="10"/>
  <c r="K7" i="10"/>
  <c r="O7" i="10"/>
  <c r="J7" i="10"/>
  <c r="N7" i="10"/>
  <c r="I7" i="10"/>
  <c r="M7" i="10"/>
  <c r="AD6" i="10"/>
  <c r="AC6" i="10"/>
  <c r="AJ5" i="10"/>
  <c r="AF5" i="10"/>
  <c r="AE5" i="10"/>
  <c r="AD5" i="10"/>
  <c r="AC5" i="10"/>
  <c r="AJ4" i="10"/>
  <c r="AH4" i="10"/>
  <c r="AF4" i="10"/>
  <c r="AE4" i="10"/>
  <c r="AD4" i="10"/>
  <c r="AC4" i="10"/>
  <c r="AK43" i="9"/>
  <c r="AJ43" i="9"/>
  <c r="AI43" i="9"/>
  <c r="AH43" i="9"/>
  <c r="AG43" i="9"/>
  <c r="AF43" i="9"/>
  <c r="AE43" i="9"/>
  <c r="AD43" i="9"/>
  <c r="AC43" i="9"/>
  <c r="AK42" i="9"/>
  <c r="AJ42" i="9"/>
  <c r="AI42" i="9"/>
  <c r="AH42" i="9"/>
  <c r="AG42" i="9"/>
  <c r="AF42" i="9"/>
  <c r="AE42" i="9"/>
  <c r="AD42" i="9"/>
  <c r="AC42" i="9"/>
  <c r="AK41" i="9"/>
  <c r="AJ41" i="9"/>
  <c r="AI41" i="9"/>
  <c r="AH41" i="9"/>
  <c r="AG41" i="9"/>
  <c r="AF41" i="9"/>
  <c r="AE41" i="9"/>
  <c r="AD41" i="9"/>
  <c r="AC41" i="9"/>
  <c r="AK40" i="9"/>
  <c r="AJ40" i="9"/>
  <c r="AI40" i="9"/>
  <c r="AH40" i="9"/>
  <c r="AG40" i="9"/>
  <c r="AF40" i="9"/>
  <c r="AE40" i="9"/>
  <c r="AD40" i="9"/>
  <c r="AC40" i="9"/>
  <c r="AK39" i="9"/>
  <c r="AJ39" i="9"/>
  <c r="AI39" i="9"/>
  <c r="AH39" i="9"/>
  <c r="AG39" i="9"/>
  <c r="AF39" i="9"/>
  <c r="AE39" i="9"/>
  <c r="AD39" i="9"/>
  <c r="AC39" i="9"/>
  <c r="AK38" i="9"/>
  <c r="AJ38" i="9"/>
  <c r="AI38" i="9"/>
  <c r="AH38" i="9"/>
  <c r="AG38" i="9"/>
  <c r="AF38" i="9"/>
  <c r="AE38" i="9"/>
  <c r="AD38" i="9"/>
  <c r="AC38" i="9"/>
  <c r="AK37" i="9"/>
  <c r="AJ37" i="9"/>
  <c r="AI37" i="9"/>
  <c r="AH37" i="9"/>
  <c r="AG37" i="9"/>
  <c r="AF37" i="9"/>
  <c r="AE37" i="9"/>
  <c r="AD37" i="9"/>
  <c r="AC37" i="9"/>
  <c r="AK36" i="9"/>
  <c r="AJ36" i="9"/>
  <c r="AI36" i="9"/>
  <c r="AH36" i="9"/>
  <c r="AG36" i="9"/>
  <c r="AF36" i="9"/>
  <c r="AE36" i="9"/>
  <c r="AD36" i="9"/>
  <c r="AC36" i="9"/>
  <c r="AK35" i="9"/>
  <c r="AJ35" i="9"/>
  <c r="AI35" i="9"/>
  <c r="AH35" i="9"/>
  <c r="AG35" i="9"/>
  <c r="AF35" i="9"/>
  <c r="AE35" i="9"/>
  <c r="AD35" i="9"/>
  <c r="AC35" i="9"/>
  <c r="AK34" i="9"/>
  <c r="AJ34" i="9"/>
  <c r="AI34" i="9"/>
  <c r="AH34" i="9"/>
  <c r="AG34" i="9"/>
  <c r="AF34" i="9"/>
  <c r="AE34" i="9"/>
  <c r="AD34" i="9"/>
  <c r="AC34" i="9"/>
  <c r="AK33" i="9"/>
  <c r="AJ33" i="9"/>
  <c r="AI33" i="9"/>
  <c r="AH33" i="9"/>
  <c r="AG33" i="9"/>
  <c r="AF33" i="9"/>
  <c r="AE33" i="9"/>
  <c r="AD33" i="9"/>
  <c r="AC33" i="9"/>
  <c r="AK32" i="9"/>
  <c r="AJ32" i="9"/>
  <c r="AI32" i="9"/>
  <c r="AH32" i="9"/>
  <c r="AG32" i="9"/>
  <c r="AF32" i="9"/>
  <c r="AE32" i="9"/>
  <c r="AD32" i="9"/>
  <c r="AC32" i="9"/>
  <c r="AK31" i="9"/>
  <c r="AJ31" i="9"/>
  <c r="AI31" i="9"/>
  <c r="AH31" i="9"/>
  <c r="AG31" i="9"/>
  <c r="AF31" i="9"/>
  <c r="AE31" i="9"/>
  <c r="AD31" i="9"/>
  <c r="AC31" i="9"/>
  <c r="AK30" i="9"/>
  <c r="AJ30" i="9"/>
  <c r="AI30" i="9"/>
  <c r="AH30" i="9"/>
  <c r="AG30" i="9"/>
  <c r="AK29" i="9"/>
  <c r="AJ29" i="9"/>
  <c r="AI29" i="9"/>
  <c r="AH29" i="9"/>
  <c r="AG29" i="9"/>
  <c r="AF29" i="9"/>
  <c r="AE29" i="9"/>
  <c r="AD29" i="9"/>
  <c r="AC29" i="9"/>
  <c r="AK28" i="9"/>
  <c r="AJ28" i="9"/>
  <c r="AI28" i="9"/>
  <c r="AH28" i="9"/>
  <c r="AG28" i="9"/>
  <c r="AF28" i="9"/>
  <c r="AE28" i="9"/>
  <c r="AD28" i="9"/>
  <c r="AC28" i="9"/>
  <c r="AK27" i="9"/>
  <c r="AJ27" i="9"/>
  <c r="AI27" i="9"/>
  <c r="AH27" i="9"/>
  <c r="AG27" i="9"/>
  <c r="AF27" i="9"/>
  <c r="AE27" i="9"/>
  <c r="AD27" i="9"/>
  <c r="AC27" i="9"/>
  <c r="AK26" i="9"/>
  <c r="AJ26" i="9"/>
  <c r="AI26" i="9"/>
  <c r="AH26" i="9"/>
  <c r="AG26" i="9"/>
  <c r="AF26" i="9"/>
  <c r="AE26" i="9"/>
  <c r="AD26" i="9"/>
  <c r="AC26" i="9"/>
  <c r="AK25" i="9"/>
  <c r="AJ25" i="9"/>
  <c r="AI25" i="9"/>
  <c r="AH25" i="9"/>
  <c r="AG25" i="9"/>
  <c r="AF25" i="9"/>
  <c r="AE25" i="9"/>
  <c r="AD25" i="9"/>
  <c r="AC25" i="9"/>
  <c r="AK24" i="9"/>
  <c r="AJ24" i="9"/>
  <c r="AI24" i="9"/>
  <c r="AH24" i="9"/>
  <c r="AG24" i="9"/>
  <c r="AF24" i="9"/>
  <c r="AE24" i="9"/>
  <c r="AD24" i="9"/>
  <c r="AC24" i="9"/>
  <c r="AJ23" i="9"/>
  <c r="AI23" i="9"/>
  <c r="AH23" i="9"/>
  <c r="AG23" i="9"/>
  <c r="AF23" i="9"/>
  <c r="AE23" i="9"/>
  <c r="AD23" i="9"/>
  <c r="AC23" i="9"/>
  <c r="L23" i="9"/>
  <c r="P23" i="9"/>
  <c r="K23" i="9"/>
  <c r="J23" i="9"/>
  <c r="I23" i="9"/>
  <c r="AK22" i="9"/>
  <c r="AJ22" i="9"/>
  <c r="AI22" i="9"/>
  <c r="AH22" i="9"/>
  <c r="AG22" i="9"/>
  <c r="AF22" i="9"/>
  <c r="AE22" i="9"/>
  <c r="AD22" i="9"/>
  <c r="AC22" i="9"/>
  <c r="AK21" i="9"/>
  <c r="AJ21" i="9"/>
  <c r="AI21" i="9"/>
  <c r="AH21" i="9"/>
  <c r="AG21" i="9"/>
  <c r="AF21" i="9"/>
  <c r="AE21" i="9"/>
  <c r="AD21" i="9"/>
  <c r="AC21" i="9"/>
  <c r="AJ20" i="9"/>
  <c r="AI20" i="9"/>
  <c r="AH20" i="9"/>
  <c r="AG20" i="9"/>
  <c r="AF20" i="9"/>
  <c r="AE20" i="9"/>
  <c r="AD20" i="9"/>
  <c r="AC20" i="9"/>
  <c r="L20" i="9"/>
  <c r="P20" i="9"/>
  <c r="K20" i="9"/>
  <c r="J20" i="9"/>
  <c r="I20" i="9"/>
  <c r="AK20" i="9"/>
  <c r="AK19" i="9"/>
  <c r="AK18" i="9"/>
  <c r="AJ18" i="9"/>
  <c r="AI18" i="9"/>
  <c r="AH18" i="9"/>
  <c r="AG18" i="9"/>
  <c r="AF18" i="9"/>
  <c r="AE18" i="9"/>
  <c r="AD18" i="9"/>
  <c r="AC18" i="9"/>
  <c r="AK17" i="9"/>
  <c r="AJ17" i="9"/>
  <c r="AI17" i="9"/>
  <c r="AH17" i="9"/>
  <c r="AG17" i="9"/>
  <c r="AF17" i="9"/>
  <c r="AE17" i="9"/>
  <c r="AD17" i="9"/>
  <c r="AC17" i="9"/>
  <c r="AK16" i="9"/>
  <c r="AJ16" i="9"/>
  <c r="AI16" i="9"/>
  <c r="AH16" i="9"/>
  <c r="AG16" i="9"/>
  <c r="AF16" i="9"/>
  <c r="AE16" i="9"/>
  <c r="AD16" i="9"/>
  <c r="AC16" i="9"/>
  <c r="AK15" i="9"/>
  <c r="AJ15" i="9"/>
  <c r="AI15" i="9"/>
  <c r="AH15" i="9"/>
  <c r="AG15" i="9"/>
  <c r="AF15" i="9"/>
  <c r="AE15" i="9"/>
  <c r="AD15" i="9"/>
  <c r="AC15" i="9"/>
  <c r="AK14" i="9"/>
  <c r="AJ14" i="9"/>
  <c r="AI14" i="9"/>
  <c r="AH14" i="9"/>
  <c r="AG14" i="9"/>
  <c r="AF14" i="9"/>
  <c r="AE14" i="9"/>
  <c r="AD14" i="9"/>
  <c r="AC14" i="9"/>
  <c r="AK13" i="9"/>
  <c r="AJ13" i="9"/>
  <c r="AI13" i="9"/>
  <c r="AH13" i="9"/>
  <c r="AG13" i="9"/>
  <c r="AF13" i="9"/>
  <c r="AE13" i="9"/>
  <c r="AD13" i="9"/>
  <c r="AC13" i="9"/>
  <c r="AK12" i="9"/>
  <c r="AJ12" i="9"/>
  <c r="AI12" i="9"/>
  <c r="AH12" i="9"/>
  <c r="AG12" i="9"/>
  <c r="AF12" i="9"/>
  <c r="AE12" i="9"/>
  <c r="AD12" i="9"/>
  <c r="AC12" i="9"/>
  <c r="AK11" i="9"/>
  <c r="AJ11" i="9"/>
  <c r="AI11" i="9"/>
  <c r="AH11" i="9"/>
  <c r="AG11" i="9"/>
  <c r="AF11" i="9"/>
  <c r="AE11" i="9"/>
  <c r="AD11" i="9"/>
  <c r="AC11" i="9"/>
  <c r="AK10" i="9"/>
  <c r="AJ10" i="9"/>
  <c r="AI10" i="9"/>
  <c r="AH10" i="9"/>
  <c r="AG10" i="9"/>
  <c r="AF10" i="9"/>
  <c r="AE10" i="9"/>
  <c r="AD10" i="9"/>
  <c r="AC10" i="9"/>
  <c r="AK9" i="9"/>
  <c r="AJ9" i="9"/>
  <c r="AI9" i="9"/>
  <c r="AH9" i="9"/>
  <c r="AG9" i="9"/>
  <c r="AF9" i="9"/>
  <c r="AE9" i="9"/>
  <c r="AD9" i="9"/>
  <c r="AC9" i="9"/>
  <c r="AK8" i="9"/>
  <c r="AJ8" i="9"/>
  <c r="AI8" i="9"/>
  <c r="AH8" i="9"/>
  <c r="AG8" i="9"/>
  <c r="AF8" i="9"/>
  <c r="AE8" i="9"/>
  <c r="AD8" i="9"/>
  <c r="AC8" i="9"/>
  <c r="AJ7" i="9"/>
  <c r="AI7" i="9"/>
  <c r="AH7" i="9"/>
  <c r="AG7" i="9"/>
  <c r="AF7" i="9"/>
  <c r="AE7" i="9"/>
  <c r="AD7" i="9"/>
  <c r="AC7" i="9"/>
  <c r="L7" i="9"/>
  <c r="P7" i="9"/>
  <c r="K7" i="9"/>
  <c r="J7" i="9"/>
  <c r="I7" i="9"/>
  <c r="AK7" i="9"/>
  <c r="AK6" i="9"/>
  <c r="AH6" i="9"/>
  <c r="AG6" i="9"/>
  <c r="AD6" i="9"/>
  <c r="AC6" i="9"/>
  <c r="AK5" i="9"/>
  <c r="AJ5" i="9"/>
  <c r="AI5" i="9"/>
  <c r="AH5" i="9"/>
  <c r="AG5" i="9"/>
  <c r="AF5" i="9"/>
  <c r="AE5" i="9"/>
  <c r="AD5" i="9"/>
  <c r="AC5" i="9"/>
  <c r="AK4" i="9"/>
  <c r="AJ4" i="9"/>
  <c r="AI4" i="9"/>
  <c r="AH4" i="9"/>
  <c r="AG4" i="9"/>
  <c r="AF4" i="9"/>
  <c r="AE4" i="9"/>
  <c r="AD4" i="9"/>
  <c r="AC4" i="9"/>
  <c r="AJ43" i="7"/>
  <c r="AI43" i="7"/>
  <c r="AH43" i="7"/>
  <c r="AG43" i="7"/>
  <c r="AF43" i="7"/>
  <c r="AE43" i="7"/>
  <c r="AD43" i="7"/>
  <c r="AC43" i="7"/>
  <c r="AJ42" i="7"/>
  <c r="AI42" i="7"/>
  <c r="AH42" i="7"/>
  <c r="AG42" i="7"/>
  <c r="AF42" i="7"/>
  <c r="AE42" i="7"/>
  <c r="AD42" i="7"/>
  <c r="AC42" i="7"/>
  <c r="AJ41" i="7"/>
  <c r="AI41" i="7"/>
  <c r="AH41" i="7"/>
  <c r="AG41" i="7"/>
  <c r="AF41" i="7"/>
  <c r="AE41" i="7"/>
  <c r="AD41" i="7"/>
  <c r="AC41" i="7"/>
  <c r="AJ40" i="7"/>
  <c r="AI40" i="7"/>
  <c r="AH40" i="7"/>
  <c r="AG40" i="7"/>
  <c r="AF40" i="7"/>
  <c r="AE40" i="7"/>
  <c r="AD40" i="7"/>
  <c r="AC40" i="7"/>
  <c r="AJ39" i="7"/>
  <c r="AI39" i="7"/>
  <c r="AH39" i="7"/>
  <c r="AG39" i="7"/>
  <c r="AF39" i="7"/>
  <c r="AE39" i="7"/>
  <c r="AD39" i="7"/>
  <c r="AC39" i="7"/>
  <c r="AJ38" i="7"/>
  <c r="AI38" i="7"/>
  <c r="AH38" i="7"/>
  <c r="AG38" i="7"/>
  <c r="AF38" i="7"/>
  <c r="AE38" i="7"/>
  <c r="AD38" i="7"/>
  <c r="AC38" i="7"/>
  <c r="AJ37" i="7"/>
  <c r="AI37" i="7"/>
  <c r="AH37" i="7"/>
  <c r="AG37" i="7"/>
  <c r="AF37" i="7"/>
  <c r="AE37" i="7"/>
  <c r="AD37" i="7"/>
  <c r="AC37" i="7"/>
  <c r="AJ36" i="7"/>
  <c r="AI36" i="7"/>
  <c r="AH36" i="7"/>
  <c r="AG36" i="7"/>
  <c r="AF36" i="7"/>
  <c r="AE36" i="7"/>
  <c r="AD36" i="7"/>
  <c r="AC36" i="7"/>
  <c r="AJ35" i="7"/>
  <c r="AI35" i="7"/>
  <c r="AH35" i="7"/>
  <c r="AG35" i="7"/>
  <c r="AF35" i="7"/>
  <c r="AE35" i="7"/>
  <c r="AD35" i="7"/>
  <c r="AC35" i="7"/>
  <c r="AJ34" i="7"/>
  <c r="AI34" i="7"/>
  <c r="AH34" i="7"/>
  <c r="AG34" i="7"/>
  <c r="AF34" i="7"/>
  <c r="AE34" i="7"/>
  <c r="AD34" i="7"/>
  <c r="AC34" i="7"/>
  <c r="AJ33" i="7"/>
  <c r="AI33" i="7"/>
  <c r="AH33" i="7"/>
  <c r="AG33" i="7"/>
  <c r="AF33" i="7"/>
  <c r="AE33" i="7"/>
  <c r="AD33" i="7"/>
  <c r="AC33" i="7"/>
  <c r="AJ32" i="7"/>
  <c r="AI32" i="7"/>
  <c r="AH32" i="7"/>
  <c r="AG32" i="7"/>
  <c r="AF32" i="7"/>
  <c r="AE32" i="7"/>
  <c r="AD32" i="7"/>
  <c r="AC32" i="7"/>
  <c r="AJ31" i="7"/>
  <c r="AI31" i="7"/>
  <c r="AH31" i="7"/>
  <c r="AG31" i="7"/>
  <c r="AF31" i="7"/>
  <c r="AE31" i="7"/>
  <c r="AD31" i="7"/>
  <c r="AC31" i="7"/>
  <c r="AJ30" i="7"/>
  <c r="AI30" i="7"/>
  <c r="AH30" i="7"/>
  <c r="AG30" i="7"/>
  <c r="AJ29" i="7"/>
  <c r="AI29" i="7"/>
  <c r="AH29" i="7"/>
  <c r="AG29" i="7"/>
  <c r="AF29" i="7"/>
  <c r="AE29" i="7"/>
  <c r="AD29" i="7"/>
  <c r="AC29" i="7"/>
  <c r="AJ28" i="7"/>
  <c r="AI28" i="7"/>
  <c r="AH28" i="7"/>
  <c r="AG28" i="7"/>
  <c r="AF28" i="7"/>
  <c r="AE28" i="7"/>
  <c r="AD28" i="7"/>
  <c r="AC28" i="7"/>
  <c r="AJ27" i="7"/>
  <c r="AI27" i="7"/>
  <c r="AH27" i="7"/>
  <c r="AG27" i="7"/>
  <c r="AF27" i="7"/>
  <c r="AE27" i="7"/>
  <c r="AD27" i="7"/>
  <c r="AC27" i="7"/>
  <c r="AJ26" i="7"/>
  <c r="AI26" i="7"/>
  <c r="AH26" i="7"/>
  <c r="AG26" i="7"/>
  <c r="AF26" i="7"/>
  <c r="AE26" i="7"/>
  <c r="AD26" i="7"/>
  <c r="AC26" i="7"/>
  <c r="AJ25" i="7"/>
  <c r="AI25" i="7"/>
  <c r="AH25" i="7"/>
  <c r="AG25" i="7"/>
  <c r="AF25" i="7"/>
  <c r="AE25" i="7"/>
  <c r="AD25" i="7"/>
  <c r="AC25" i="7"/>
  <c r="AJ24" i="7"/>
  <c r="AI24" i="7"/>
  <c r="AH24" i="7"/>
  <c r="AG24" i="7"/>
  <c r="AF24" i="7"/>
  <c r="AE24" i="7"/>
  <c r="AD24" i="7"/>
  <c r="AC24" i="7"/>
  <c r="AJ23" i="7"/>
  <c r="AI23" i="7"/>
  <c r="AH23" i="7"/>
  <c r="AG23" i="7"/>
  <c r="AF23" i="7"/>
  <c r="AE23" i="7"/>
  <c r="AD23" i="7"/>
  <c r="AC23" i="7"/>
  <c r="L23" i="7"/>
  <c r="P23" i="7"/>
  <c r="K23" i="7"/>
  <c r="O23" i="7"/>
  <c r="J23" i="7"/>
  <c r="N23" i="7"/>
  <c r="I23" i="7"/>
  <c r="M23" i="7"/>
  <c r="AJ22" i="7"/>
  <c r="AI22" i="7"/>
  <c r="AH22" i="7"/>
  <c r="AG22" i="7"/>
  <c r="AF22" i="7"/>
  <c r="AE22" i="7"/>
  <c r="AD22" i="7"/>
  <c r="AC22" i="7"/>
  <c r="AJ21" i="7"/>
  <c r="AI21" i="7"/>
  <c r="AH21" i="7"/>
  <c r="AG21" i="7"/>
  <c r="AF21" i="7"/>
  <c r="AE21" i="7"/>
  <c r="AD21" i="7"/>
  <c r="AC21" i="7"/>
  <c r="AJ20" i="7"/>
  <c r="AI20" i="7"/>
  <c r="AH20" i="7"/>
  <c r="AG20" i="7"/>
  <c r="AF20" i="7"/>
  <c r="AE20" i="7"/>
  <c r="AD20" i="7"/>
  <c r="AC20" i="7"/>
  <c r="L20" i="7"/>
  <c r="P20" i="7"/>
  <c r="K20" i="7"/>
  <c r="O20" i="7"/>
  <c r="J20" i="7"/>
  <c r="N20" i="7"/>
  <c r="I20" i="7"/>
  <c r="M20" i="7"/>
  <c r="AJ18" i="7"/>
  <c r="AI18" i="7"/>
  <c r="AH18" i="7"/>
  <c r="AG18" i="7"/>
  <c r="AF18" i="7"/>
  <c r="AE18" i="7"/>
  <c r="AD18" i="7"/>
  <c r="AC18" i="7"/>
  <c r="AJ17" i="7"/>
  <c r="AI17" i="7"/>
  <c r="AH17" i="7"/>
  <c r="AG17" i="7"/>
  <c r="AF17" i="7"/>
  <c r="AE17" i="7"/>
  <c r="AD17" i="7"/>
  <c r="AC17" i="7"/>
  <c r="AJ16" i="7"/>
  <c r="AI16" i="7"/>
  <c r="AH16" i="7"/>
  <c r="AG16" i="7"/>
  <c r="AF16" i="7"/>
  <c r="AE16" i="7"/>
  <c r="AD16" i="7"/>
  <c r="AC16" i="7"/>
  <c r="AJ15" i="7"/>
  <c r="AI15" i="7"/>
  <c r="AH15" i="7"/>
  <c r="AG15" i="7"/>
  <c r="AF15" i="7"/>
  <c r="AE15" i="7"/>
  <c r="AD15" i="7"/>
  <c r="AC15" i="7"/>
  <c r="AJ14" i="7"/>
  <c r="AI14" i="7"/>
  <c r="AH14" i="7"/>
  <c r="AG14" i="7"/>
  <c r="AF14" i="7"/>
  <c r="AE14" i="7"/>
  <c r="AD14" i="7"/>
  <c r="AC14" i="7"/>
  <c r="AJ13" i="7"/>
  <c r="AI13" i="7"/>
  <c r="AH13" i="7"/>
  <c r="AG13" i="7"/>
  <c r="AF13" i="7"/>
  <c r="AE13" i="7"/>
  <c r="AD13" i="7"/>
  <c r="AC13" i="7"/>
  <c r="AJ12" i="7"/>
  <c r="AI12" i="7"/>
  <c r="AH12" i="7"/>
  <c r="AG12" i="7"/>
  <c r="AF12" i="7"/>
  <c r="AE12" i="7"/>
  <c r="AD12" i="7"/>
  <c r="AC12" i="7"/>
  <c r="AJ11" i="7"/>
  <c r="AI11" i="7"/>
  <c r="AH11" i="7"/>
  <c r="AG11" i="7"/>
  <c r="AF11" i="7"/>
  <c r="AE11" i="7"/>
  <c r="AD11" i="7"/>
  <c r="AC11" i="7"/>
  <c r="AJ10" i="7"/>
  <c r="AI10" i="7"/>
  <c r="AH10" i="7"/>
  <c r="AG10" i="7"/>
  <c r="AF10" i="7"/>
  <c r="AE10" i="7"/>
  <c r="AD10" i="7"/>
  <c r="AC10" i="7"/>
  <c r="AJ9" i="7"/>
  <c r="AI9" i="7"/>
  <c r="AH9" i="7"/>
  <c r="AG9" i="7"/>
  <c r="AF9" i="7"/>
  <c r="AE9" i="7"/>
  <c r="AD9" i="7"/>
  <c r="AC9" i="7"/>
  <c r="AJ8" i="7"/>
  <c r="AI8" i="7"/>
  <c r="AH8" i="7"/>
  <c r="AG8" i="7"/>
  <c r="AF8" i="7"/>
  <c r="AE8" i="7"/>
  <c r="AD8" i="7"/>
  <c r="AC8" i="7"/>
  <c r="AJ7" i="7"/>
  <c r="AI7" i="7"/>
  <c r="AH7" i="7"/>
  <c r="AG7" i="7"/>
  <c r="AF7" i="7"/>
  <c r="AE7" i="7"/>
  <c r="AD7" i="7"/>
  <c r="AC7" i="7"/>
  <c r="L7" i="7"/>
  <c r="P7" i="7"/>
  <c r="K7" i="7"/>
  <c r="O7" i="7"/>
  <c r="J7" i="7"/>
  <c r="N7" i="7"/>
  <c r="I7" i="7"/>
  <c r="M7" i="7"/>
  <c r="AH6" i="7"/>
  <c r="AG6" i="7"/>
  <c r="AD6" i="7"/>
  <c r="AC6" i="7"/>
  <c r="AJ5" i="7"/>
  <c r="AI5" i="7"/>
  <c r="AH5" i="7"/>
  <c r="AG5" i="7"/>
  <c r="AF5" i="7"/>
  <c r="AE5" i="7"/>
  <c r="AD5" i="7"/>
  <c r="AC5" i="7"/>
  <c r="AJ4" i="7"/>
  <c r="AI4" i="7"/>
  <c r="AH4" i="7"/>
  <c r="AG4" i="7"/>
  <c r="AF4" i="7"/>
  <c r="AE4" i="7"/>
  <c r="AD4" i="7"/>
  <c r="AC4" i="7"/>
  <c r="AK23" i="9"/>
  <c r="K45" i="5"/>
  <c r="I45" i="5"/>
  <c r="AJ43" i="6"/>
  <c r="AI43" i="6"/>
  <c r="AH43" i="6"/>
  <c r="AG43" i="6"/>
  <c r="AF43" i="6"/>
  <c r="AE43" i="6"/>
  <c r="AD43" i="6"/>
  <c r="AC43" i="6"/>
  <c r="AJ42" i="6"/>
  <c r="AI42" i="6"/>
  <c r="AH42" i="6"/>
  <c r="AG42" i="6"/>
  <c r="AF42" i="6"/>
  <c r="AE42" i="6"/>
  <c r="AD42" i="6"/>
  <c r="AC42" i="6"/>
  <c r="AJ41" i="6"/>
  <c r="AI41" i="6"/>
  <c r="AH41" i="6"/>
  <c r="AG41" i="6"/>
  <c r="AF41" i="6"/>
  <c r="AE41" i="6"/>
  <c r="AD41" i="6"/>
  <c r="AC41" i="6"/>
  <c r="AJ40" i="6"/>
  <c r="AI40" i="6"/>
  <c r="AH40" i="6"/>
  <c r="AG40" i="6"/>
  <c r="AF40" i="6"/>
  <c r="AE40" i="6"/>
  <c r="AD40" i="6"/>
  <c r="AC40" i="6"/>
  <c r="AJ39" i="6"/>
  <c r="AI39" i="6"/>
  <c r="AH39" i="6"/>
  <c r="AG39" i="6"/>
  <c r="AF39" i="6"/>
  <c r="AE39" i="6"/>
  <c r="AD39" i="6"/>
  <c r="AC39" i="6"/>
  <c r="AJ38" i="6"/>
  <c r="AI38" i="6"/>
  <c r="AH38" i="6"/>
  <c r="AG38" i="6"/>
  <c r="AF38" i="6"/>
  <c r="AE38" i="6"/>
  <c r="AD38" i="6"/>
  <c r="AC38" i="6"/>
  <c r="AJ37" i="6"/>
  <c r="AI37" i="6"/>
  <c r="AH37" i="6"/>
  <c r="AG37" i="6"/>
  <c r="AF37" i="6"/>
  <c r="AE37" i="6"/>
  <c r="AD37" i="6"/>
  <c r="AC37" i="6"/>
  <c r="AJ36" i="6"/>
  <c r="AI36" i="6"/>
  <c r="AH36" i="6"/>
  <c r="AG36" i="6"/>
  <c r="AF36" i="6"/>
  <c r="AE36" i="6"/>
  <c r="AD36" i="6"/>
  <c r="AC36" i="6"/>
  <c r="AJ35" i="6"/>
  <c r="AI35" i="6"/>
  <c r="AH35" i="6"/>
  <c r="AG35" i="6"/>
  <c r="AF35" i="6"/>
  <c r="AE35" i="6"/>
  <c r="AD35" i="6"/>
  <c r="AC35" i="6"/>
  <c r="AJ34" i="6"/>
  <c r="AI34" i="6"/>
  <c r="AH34" i="6"/>
  <c r="AG34" i="6"/>
  <c r="AF34" i="6"/>
  <c r="AE34" i="6"/>
  <c r="AD34" i="6"/>
  <c r="AC34" i="6"/>
  <c r="AJ33" i="6"/>
  <c r="AI33" i="6"/>
  <c r="AH33" i="6"/>
  <c r="AG33" i="6"/>
  <c r="AF33" i="6"/>
  <c r="AE33" i="6"/>
  <c r="AD33" i="6"/>
  <c r="AC33" i="6"/>
  <c r="AJ32" i="6"/>
  <c r="AI32" i="6"/>
  <c r="AH32" i="6"/>
  <c r="AG32" i="6"/>
  <c r="AF32" i="6"/>
  <c r="AE32" i="6"/>
  <c r="AD32" i="6"/>
  <c r="AC32" i="6"/>
  <c r="AJ31" i="6"/>
  <c r="AI31" i="6"/>
  <c r="AH31" i="6"/>
  <c r="AG31" i="6"/>
  <c r="AF31" i="6"/>
  <c r="AE31" i="6"/>
  <c r="AD31" i="6"/>
  <c r="AC31" i="6"/>
  <c r="AJ30" i="6"/>
  <c r="AI30" i="6"/>
  <c r="AH30" i="6"/>
  <c r="AG30" i="6"/>
  <c r="AJ29" i="6"/>
  <c r="AI29" i="6"/>
  <c r="AH29" i="6"/>
  <c r="AG29" i="6"/>
  <c r="AF29" i="6"/>
  <c r="AE29" i="6"/>
  <c r="AD29" i="6"/>
  <c r="AC29" i="6"/>
  <c r="AJ28" i="6"/>
  <c r="AI28" i="6"/>
  <c r="AH28" i="6"/>
  <c r="AG28" i="6"/>
  <c r="AF28" i="6"/>
  <c r="AE28" i="6"/>
  <c r="AD28" i="6"/>
  <c r="AC28" i="6"/>
  <c r="AJ27" i="6"/>
  <c r="AI27" i="6"/>
  <c r="AH27" i="6"/>
  <c r="AG27" i="6"/>
  <c r="AF27" i="6"/>
  <c r="AE27" i="6"/>
  <c r="AD27" i="6"/>
  <c r="AC27" i="6"/>
  <c r="AJ26" i="6"/>
  <c r="AI26" i="6"/>
  <c r="AH26" i="6"/>
  <c r="AG26" i="6"/>
  <c r="AF26" i="6"/>
  <c r="AE26" i="6"/>
  <c r="AD26" i="6"/>
  <c r="AC26" i="6"/>
  <c r="AJ25" i="6"/>
  <c r="AI25" i="6"/>
  <c r="AH25" i="6"/>
  <c r="AG25" i="6"/>
  <c r="AF25" i="6"/>
  <c r="AE25" i="6"/>
  <c r="AD25" i="6"/>
  <c r="AC25" i="6"/>
  <c r="AJ24" i="6"/>
  <c r="AI24" i="6"/>
  <c r="AH24" i="6"/>
  <c r="AG24" i="6"/>
  <c r="AF24" i="6"/>
  <c r="AE24" i="6"/>
  <c r="AD24" i="6"/>
  <c r="AC24" i="6"/>
  <c r="AJ23" i="6"/>
  <c r="AI23" i="6"/>
  <c r="AH23" i="6"/>
  <c r="AG23" i="6"/>
  <c r="AF23" i="6"/>
  <c r="AE23" i="6"/>
  <c r="AD23" i="6"/>
  <c r="AC23" i="6"/>
  <c r="P23" i="6"/>
  <c r="O23" i="6"/>
  <c r="N23" i="6"/>
  <c r="I23" i="6"/>
  <c r="M23" i="6"/>
  <c r="AJ22" i="6"/>
  <c r="AI22" i="6"/>
  <c r="AH22" i="6"/>
  <c r="AG22" i="6"/>
  <c r="AF22" i="6"/>
  <c r="AE22" i="6"/>
  <c r="AD22" i="6"/>
  <c r="AC22" i="6"/>
  <c r="AJ21" i="6"/>
  <c r="AI21" i="6"/>
  <c r="AH21" i="6"/>
  <c r="AG21" i="6"/>
  <c r="AF21" i="6"/>
  <c r="AE21" i="6"/>
  <c r="AD21" i="6"/>
  <c r="AC21" i="6"/>
  <c r="AJ20" i="6"/>
  <c r="AI20" i="6"/>
  <c r="AH20" i="6"/>
  <c r="AG20" i="6"/>
  <c r="AF20" i="6"/>
  <c r="AE20" i="6"/>
  <c r="AD20" i="6"/>
  <c r="AC20" i="6"/>
  <c r="P20" i="6"/>
  <c r="O20" i="6"/>
  <c r="N20" i="6"/>
  <c r="I20" i="6"/>
  <c r="M20" i="6"/>
  <c r="AJ18" i="6"/>
  <c r="AI18" i="6"/>
  <c r="AH18" i="6"/>
  <c r="AG18" i="6"/>
  <c r="AF18" i="6"/>
  <c r="AE18" i="6"/>
  <c r="AD18" i="6"/>
  <c r="AC18" i="6"/>
  <c r="AJ17" i="6"/>
  <c r="AI17" i="6"/>
  <c r="AH17" i="6"/>
  <c r="AG17" i="6"/>
  <c r="AF17" i="6"/>
  <c r="AE17" i="6"/>
  <c r="AD17" i="6"/>
  <c r="AC17" i="6"/>
  <c r="AJ16" i="6"/>
  <c r="AI16" i="6"/>
  <c r="AH16" i="6"/>
  <c r="AG16" i="6"/>
  <c r="AF16" i="6"/>
  <c r="AE16" i="6"/>
  <c r="AD16" i="6"/>
  <c r="AC16" i="6"/>
  <c r="AJ15" i="6"/>
  <c r="AI15" i="6"/>
  <c r="AH15" i="6"/>
  <c r="AG15" i="6"/>
  <c r="AF15" i="6"/>
  <c r="AE15" i="6"/>
  <c r="AD15" i="6"/>
  <c r="AC15" i="6"/>
  <c r="AJ14" i="6"/>
  <c r="AI14" i="6"/>
  <c r="AH14" i="6"/>
  <c r="AG14" i="6"/>
  <c r="AF14" i="6"/>
  <c r="AE14" i="6"/>
  <c r="AD14" i="6"/>
  <c r="AC14" i="6"/>
  <c r="AJ13" i="6"/>
  <c r="AI13" i="6"/>
  <c r="AH13" i="6"/>
  <c r="AG13" i="6"/>
  <c r="AF13" i="6"/>
  <c r="AE13" i="6"/>
  <c r="AD13" i="6"/>
  <c r="AC13" i="6"/>
  <c r="AJ12" i="6"/>
  <c r="AI12" i="6"/>
  <c r="AH12" i="6"/>
  <c r="AG12" i="6"/>
  <c r="AF12" i="6"/>
  <c r="AE12" i="6"/>
  <c r="AD12" i="6"/>
  <c r="AC12" i="6"/>
  <c r="AJ11" i="6"/>
  <c r="AI11" i="6"/>
  <c r="AH11" i="6"/>
  <c r="AG11" i="6"/>
  <c r="AF11" i="6"/>
  <c r="AE11" i="6"/>
  <c r="AD11" i="6"/>
  <c r="AC11" i="6"/>
  <c r="AJ10" i="6"/>
  <c r="AI10" i="6"/>
  <c r="AH10" i="6"/>
  <c r="AG10" i="6"/>
  <c r="AF10" i="6"/>
  <c r="AE10" i="6"/>
  <c r="AD10" i="6"/>
  <c r="AC10" i="6"/>
  <c r="AJ9" i="6"/>
  <c r="AI9" i="6"/>
  <c r="AH9" i="6"/>
  <c r="AG9" i="6"/>
  <c r="AF9" i="6"/>
  <c r="AE9" i="6"/>
  <c r="AD9" i="6"/>
  <c r="AC9" i="6"/>
  <c r="AJ8" i="6"/>
  <c r="AI8" i="6"/>
  <c r="AH8" i="6"/>
  <c r="AG8" i="6"/>
  <c r="AF8" i="6"/>
  <c r="AE8" i="6"/>
  <c r="AD8" i="6"/>
  <c r="AC8" i="6"/>
  <c r="AJ7" i="6"/>
  <c r="AI7" i="6"/>
  <c r="AH7" i="6"/>
  <c r="AG7" i="6"/>
  <c r="AF7" i="6"/>
  <c r="AE7" i="6"/>
  <c r="AD7" i="6"/>
  <c r="AC7" i="6"/>
  <c r="P7" i="6"/>
  <c r="O7" i="6"/>
  <c r="N7" i="6"/>
  <c r="I7" i="6"/>
  <c r="M7" i="6"/>
  <c r="AH6" i="6"/>
  <c r="AG6" i="6"/>
  <c r="AD6" i="6"/>
  <c r="AC6" i="6"/>
  <c r="AJ5" i="6"/>
  <c r="AI5" i="6"/>
  <c r="AH5" i="6"/>
  <c r="AG5" i="6"/>
  <c r="AF5" i="6"/>
  <c r="AE5" i="6"/>
  <c r="AD5" i="6"/>
  <c r="AC5" i="6"/>
  <c r="AJ4" i="6"/>
  <c r="AI4" i="6"/>
  <c r="AH4" i="6"/>
  <c r="AG4" i="6"/>
  <c r="AF4" i="6"/>
  <c r="AE4" i="6"/>
  <c r="AD4" i="6"/>
  <c r="AC4" i="6"/>
  <c r="AJ43" i="5"/>
  <c r="AI43" i="5"/>
  <c r="AH43" i="5"/>
  <c r="AG43" i="5"/>
  <c r="AF43" i="5"/>
  <c r="AE43" i="5"/>
  <c r="AD43" i="5"/>
  <c r="AC43" i="5"/>
  <c r="AJ42" i="5"/>
  <c r="AI42" i="5"/>
  <c r="AH42" i="5"/>
  <c r="AG42" i="5"/>
  <c r="AF42" i="5"/>
  <c r="AE42" i="5"/>
  <c r="AD42" i="5"/>
  <c r="AC42" i="5"/>
  <c r="AJ41" i="5"/>
  <c r="AI41" i="5"/>
  <c r="AH41" i="5"/>
  <c r="AG41" i="5"/>
  <c r="AF41" i="5"/>
  <c r="AE41" i="5"/>
  <c r="AD41" i="5"/>
  <c r="AC41" i="5"/>
  <c r="AJ40" i="5"/>
  <c r="AI40" i="5"/>
  <c r="AH40" i="5"/>
  <c r="AG40" i="5"/>
  <c r="AF40" i="5"/>
  <c r="AE40" i="5"/>
  <c r="AD40" i="5"/>
  <c r="AC40" i="5"/>
  <c r="AJ39" i="5"/>
  <c r="AI39" i="5"/>
  <c r="AH39" i="5"/>
  <c r="AG39" i="5"/>
  <c r="AF39" i="5"/>
  <c r="AE39" i="5"/>
  <c r="AD39" i="5"/>
  <c r="AC39" i="5"/>
  <c r="AJ38" i="5"/>
  <c r="AI38" i="5"/>
  <c r="AH38" i="5"/>
  <c r="AG38" i="5"/>
  <c r="AF38" i="5"/>
  <c r="AE38" i="5"/>
  <c r="AD38" i="5"/>
  <c r="AC38" i="5"/>
  <c r="AJ37" i="5"/>
  <c r="AI37" i="5"/>
  <c r="AH37" i="5"/>
  <c r="AG37" i="5"/>
  <c r="AF37" i="5"/>
  <c r="AE37" i="5"/>
  <c r="AD37" i="5"/>
  <c r="AC37" i="5"/>
  <c r="AJ36" i="5"/>
  <c r="AI36" i="5"/>
  <c r="AH36" i="5"/>
  <c r="AG36" i="5"/>
  <c r="AF36" i="5"/>
  <c r="AE36" i="5"/>
  <c r="AD36" i="5"/>
  <c r="AC36" i="5"/>
  <c r="AJ35" i="5"/>
  <c r="AI35" i="5"/>
  <c r="AH35" i="5"/>
  <c r="AG35" i="5"/>
  <c r="AF35" i="5"/>
  <c r="AE35" i="5"/>
  <c r="AD35" i="5"/>
  <c r="AC35" i="5"/>
  <c r="AJ34" i="5"/>
  <c r="AI34" i="5"/>
  <c r="AH34" i="5"/>
  <c r="AG34" i="5"/>
  <c r="AF34" i="5"/>
  <c r="AE34" i="5"/>
  <c r="AD34" i="5"/>
  <c r="AC34" i="5"/>
  <c r="AJ33" i="5"/>
  <c r="AI33" i="5"/>
  <c r="AH33" i="5"/>
  <c r="AG33" i="5"/>
  <c r="AF33" i="5"/>
  <c r="AE33" i="5"/>
  <c r="AD33" i="5"/>
  <c r="AC33" i="5"/>
  <c r="AJ32" i="5"/>
  <c r="AI32" i="5"/>
  <c r="AH32" i="5"/>
  <c r="AG32" i="5"/>
  <c r="AF32" i="5"/>
  <c r="AE32" i="5"/>
  <c r="AD32" i="5"/>
  <c r="AC32" i="5"/>
  <c r="AJ31" i="5"/>
  <c r="AI31" i="5"/>
  <c r="AH31" i="5"/>
  <c r="AG31" i="5"/>
  <c r="AF31" i="5"/>
  <c r="AE31" i="5"/>
  <c r="AD31" i="5"/>
  <c r="AC31" i="5"/>
  <c r="AJ30" i="5"/>
  <c r="AI30" i="5"/>
  <c r="AH30" i="5"/>
  <c r="AG30" i="5"/>
  <c r="AJ29" i="5"/>
  <c r="AI29" i="5"/>
  <c r="AH29" i="5"/>
  <c r="AG29" i="5"/>
  <c r="AF29" i="5"/>
  <c r="AE29" i="5"/>
  <c r="AD29" i="5"/>
  <c r="AC29" i="5"/>
  <c r="AJ28" i="5"/>
  <c r="AI28" i="5"/>
  <c r="AH28" i="5"/>
  <c r="AG28" i="5"/>
  <c r="AF28" i="5"/>
  <c r="AE28" i="5"/>
  <c r="AD28" i="5"/>
  <c r="AC28" i="5"/>
  <c r="AJ27" i="5"/>
  <c r="AI27" i="5"/>
  <c r="AH27" i="5"/>
  <c r="AG27" i="5"/>
  <c r="AF27" i="5"/>
  <c r="AE27" i="5"/>
  <c r="AD27" i="5"/>
  <c r="AC27" i="5"/>
  <c r="AJ26" i="5"/>
  <c r="AI26" i="5"/>
  <c r="AH26" i="5"/>
  <c r="AG26" i="5"/>
  <c r="AF26" i="5"/>
  <c r="AE26" i="5"/>
  <c r="AD26" i="5"/>
  <c r="AC26" i="5"/>
  <c r="AJ25" i="5"/>
  <c r="AI25" i="5"/>
  <c r="AH25" i="5"/>
  <c r="AG25" i="5"/>
  <c r="AF25" i="5"/>
  <c r="AE25" i="5"/>
  <c r="AD25" i="5"/>
  <c r="AC25" i="5"/>
  <c r="AJ24" i="5"/>
  <c r="AI24" i="5"/>
  <c r="AH24" i="5"/>
  <c r="AG24" i="5"/>
  <c r="AF24" i="5"/>
  <c r="AE24" i="5"/>
  <c r="AD24" i="5"/>
  <c r="AC24" i="5"/>
  <c r="AJ23" i="5"/>
  <c r="AI23" i="5"/>
  <c r="AH23" i="5"/>
  <c r="AG23" i="5"/>
  <c r="AF23" i="5"/>
  <c r="AE23" i="5"/>
  <c r="AD23" i="5"/>
  <c r="AC23" i="5"/>
  <c r="L23" i="5"/>
  <c r="P23" i="5"/>
  <c r="O23" i="5"/>
  <c r="N23" i="5"/>
  <c r="M23" i="5"/>
  <c r="AJ22" i="5"/>
  <c r="AI22" i="5"/>
  <c r="AH22" i="5"/>
  <c r="AG22" i="5"/>
  <c r="AF22" i="5"/>
  <c r="AE22" i="5"/>
  <c r="AD22" i="5"/>
  <c r="AC22" i="5"/>
  <c r="AJ21" i="5"/>
  <c r="AI21" i="5"/>
  <c r="AH21" i="5"/>
  <c r="AG21" i="5"/>
  <c r="AF21" i="5"/>
  <c r="AE21" i="5"/>
  <c r="AD21" i="5"/>
  <c r="AC21" i="5"/>
  <c r="AJ20" i="5"/>
  <c r="AI20" i="5"/>
  <c r="AH20" i="5"/>
  <c r="AG20" i="5"/>
  <c r="AF20" i="5"/>
  <c r="AE20" i="5"/>
  <c r="AD20" i="5"/>
  <c r="AC20" i="5"/>
  <c r="L20" i="5"/>
  <c r="P20" i="5"/>
  <c r="O20" i="5"/>
  <c r="N20" i="5"/>
  <c r="M20" i="5"/>
  <c r="AJ18" i="5"/>
  <c r="AI18" i="5"/>
  <c r="AH18" i="5"/>
  <c r="AG18" i="5"/>
  <c r="AF18" i="5"/>
  <c r="AE18" i="5"/>
  <c r="AD18" i="5"/>
  <c r="AC18" i="5"/>
  <c r="AJ17" i="5"/>
  <c r="AI17" i="5"/>
  <c r="AH17" i="5"/>
  <c r="AG17" i="5"/>
  <c r="AF17" i="5"/>
  <c r="AE17" i="5"/>
  <c r="AD17" i="5"/>
  <c r="AC17" i="5"/>
  <c r="AJ16" i="5"/>
  <c r="AI16" i="5"/>
  <c r="AH16" i="5"/>
  <c r="AG16" i="5"/>
  <c r="AF16" i="5"/>
  <c r="AE16" i="5"/>
  <c r="AD16" i="5"/>
  <c r="AC16" i="5"/>
  <c r="AJ15" i="5"/>
  <c r="AI15" i="5"/>
  <c r="AH15" i="5"/>
  <c r="AG15" i="5"/>
  <c r="AF15" i="5"/>
  <c r="AE15" i="5"/>
  <c r="AD15" i="5"/>
  <c r="AC15" i="5"/>
  <c r="AJ14" i="5"/>
  <c r="AI14" i="5"/>
  <c r="AH14" i="5"/>
  <c r="AG14" i="5"/>
  <c r="AF14" i="5"/>
  <c r="AE14" i="5"/>
  <c r="AD14" i="5"/>
  <c r="AC14" i="5"/>
  <c r="AJ13" i="5"/>
  <c r="AI13" i="5"/>
  <c r="AH13" i="5"/>
  <c r="AG13" i="5"/>
  <c r="AF13" i="5"/>
  <c r="AE13" i="5"/>
  <c r="AD13" i="5"/>
  <c r="AC13" i="5"/>
  <c r="AJ12" i="5"/>
  <c r="AI12" i="5"/>
  <c r="AH12" i="5"/>
  <c r="AG12" i="5"/>
  <c r="AF12" i="5"/>
  <c r="AE12" i="5"/>
  <c r="AD12" i="5"/>
  <c r="AC12" i="5"/>
  <c r="AJ11" i="5"/>
  <c r="AI11" i="5"/>
  <c r="AH11" i="5"/>
  <c r="AG11" i="5"/>
  <c r="AF11" i="5"/>
  <c r="AE11" i="5"/>
  <c r="AD11" i="5"/>
  <c r="AC11" i="5"/>
  <c r="AJ10" i="5"/>
  <c r="AI10" i="5"/>
  <c r="AH10" i="5"/>
  <c r="AG10" i="5"/>
  <c r="AF10" i="5"/>
  <c r="AE10" i="5"/>
  <c r="AD10" i="5"/>
  <c r="AC10" i="5"/>
  <c r="AJ9" i="5"/>
  <c r="AI9" i="5"/>
  <c r="AH9" i="5"/>
  <c r="AG9" i="5"/>
  <c r="AF9" i="5"/>
  <c r="AE9" i="5"/>
  <c r="AD9" i="5"/>
  <c r="AC9" i="5"/>
  <c r="AJ8" i="5"/>
  <c r="AI8" i="5"/>
  <c r="AH8" i="5"/>
  <c r="AG8" i="5"/>
  <c r="AF8" i="5"/>
  <c r="AE8" i="5"/>
  <c r="AD8" i="5"/>
  <c r="AC8" i="5"/>
  <c r="AJ7" i="5"/>
  <c r="AI7" i="5"/>
  <c r="AH7" i="5"/>
  <c r="AG7" i="5"/>
  <c r="AF7" i="5"/>
  <c r="AE7" i="5"/>
  <c r="AD7" i="5"/>
  <c r="AC7" i="5"/>
  <c r="L7" i="5"/>
  <c r="P7" i="5"/>
  <c r="O7" i="5"/>
  <c r="N7" i="5"/>
  <c r="M7" i="5"/>
  <c r="AH6" i="5"/>
  <c r="AG6" i="5"/>
  <c r="AD6" i="5"/>
  <c r="AC6" i="5"/>
  <c r="AJ5" i="5"/>
  <c r="AI5" i="5"/>
  <c r="AH5" i="5"/>
  <c r="AG5" i="5"/>
  <c r="AF5" i="5"/>
  <c r="AE5" i="5"/>
  <c r="AD5" i="5"/>
  <c r="AC5" i="5"/>
  <c r="AJ4" i="5"/>
  <c r="AI4" i="5"/>
  <c r="AH4" i="5"/>
  <c r="AG4" i="5"/>
  <c r="AF4" i="5"/>
  <c r="AE4" i="5"/>
  <c r="AD4" i="5"/>
  <c r="AC4" i="5"/>
  <c r="AO39" i="16"/>
  <c r="AP39" i="16"/>
  <c r="AQ39" i="17"/>
  <c r="AO39" i="13"/>
  <c r="AI39" i="12"/>
  <c r="AO20" i="16"/>
  <c r="AR20" i="17"/>
  <c r="AP20" i="16"/>
  <c r="AO20" i="13"/>
  <c r="AI20" i="12"/>
  <c r="AQ20" i="17"/>
  <c r="AG20" i="10"/>
</calcChain>
</file>

<file path=xl/comments1.xml><?xml version="1.0" encoding="utf-8"?>
<comments xmlns="http://schemas.openxmlformats.org/spreadsheetml/2006/main">
  <authors>
    <author>Eda Joosep</author>
  </authors>
  <commentList>
    <comment ref="X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kontrollida 2013 kokku ?
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Eda Joosep:</t>
        </r>
        <r>
          <rPr>
            <sz val="9"/>
            <color indexed="81"/>
            <rFont val="Tahoma"/>
            <charset val="1"/>
          </rPr>
          <t xml:space="preserve">
võetud veehinna ankeedist</t>
        </r>
      </text>
    </comment>
    <comment ref="N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1,33 Kuremaa Enveko</t>
        </r>
      </text>
    </comment>
    <comment ref="X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11 208.- eur sadevesi veel lisaks
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kontrollida, kas pole aasta
</t>
        </r>
      </text>
    </comment>
    <comment ref="W14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kanal 98,612; sadevesi 31,929
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ankeedis pole lisatud abonenttasu 11 264.-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lahutasin 2013 kokku miinus eelmisel ankeedil I pa</t>
        </r>
      </text>
    </comment>
    <comment ref="C20" authorId="0">
      <text>
        <r>
          <rPr>
            <b/>
            <sz val="9"/>
            <color indexed="81"/>
            <rFont val="Tahoma"/>
            <charset val="1"/>
          </rPr>
          <t>Eda Joosep:</t>
        </r>
        <r>
          <rPr>
            <sz val="9"/>
            <color indexed="81"/>
            <rFont val="Tahoma"/>
            <charset val="1"/>
          </rPr>
          <t xml:space="preserve">
ankeedis 62507.-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liikmemaksualus:        263 624.-</t>
        </r>
      </text>
    </comment>
    <comment ref="C35" authorId="0">
      <text>
        <r>
          <rPr>
            <b/>
            <sz val="9"/>
            <color indexed="81"/>
            <rFont val="Tahoma"/>
            <charset val="1"/>
          </rPr>
          <t>Eda Joosep:</t>
        </r>
        <r>
          <rPr>
            <sz val="9"/>
            <color indexed="81"/>
            <rFont val="Tahoma"/>
            <charset val="1"/>
          </rPr>
          <t xml:space="preserve">
ankeedist võetud netokäive
</t>
        </r>
      </text>
    </comment>
  </commentList>
</comments>
</file>

<file path=xl/comments10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comments11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comments12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comments2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3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4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5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6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7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8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9.xml><?xml version="1.0" encoding="utf-8"?>
<comments xmlns="http://schemas.openxmlformats.org/spreadsheetml/2006/main">
  <authors>
    <author>Eda Joosep</author>
  </authors>
  <commentList>
    <comment ref="V9" authorId="0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sadeveed
</t>
        </r>
      </text>
    </comment>
  </commentList>
</comments>
</file>

<file path=xl/sharedStrings.xml><?xml version="1.0" encoding="utf-8"?>
<sst xmlns="http://schemas.openxmlformats.org/spreadsheetml/2006/main" count="1260" uniqueCount="105">
  <si>
    <t>Vee tarbimine tuh/m3</t>
  </si>
  <si>
    <t>elanik</t>
  </si>
  <si>
    <t>ettevõte</t>
  </si>
  <si>
    <t>põllumaj</t>
  </si>
  <si>
    <t>Kanali ärajuhtimine tuh/m3</t>
  </si>
  <si>
    <t>ettev</t>
  </si>
  <si>
    <r>
      <t xml:space="preserve">Vee hind </t>
    </r>
    <r>
      <rPr>
        <sz val="11"/>
        <color theme="1"/>
        <rFont val="Calibri"/>
        <family val="2"/>
        <charset val="186"/>
      </rPr>
      <t>€</t>
    </r>
  </si>
  <si>
    <r>
      <t xml:space="preserve">Kanali hind </t>
    </r>
    <r>
      <rPr>
        <sz val="11"/>
        <color theme="1"/>
        <rFont val="Calibri"/>
        <family val="2"/>
        <charset val="186"/>
      </rPr>
      <t>€</t>
    </r>
  </si>
  <si>
    <r>
      <t xml:space="preserve">Vee hind </t>
    </r>
    <r>
      <rPr>
        <sz val="11"/>
        <color theme="1"/>
        <rFont val="Calibri"/>
        <family val="2"/>
        <charset val="186"/>
      </rPr>
      <t>€+KM</t>
    </r>
  </si>
  <si>
    <r>
      <t xml:space="preserve">Kanali hind </t>
    </r>
    <r>
      <rPr>
        <sz val="11"/>
        <color theme="1"/>
        <rFont val="Calibri"/>
        <family val="2"/>
        <charset val="186"/>
      </rPr>
      <t>€+KM</t>
    </r>
  </si>
  <si>
    <t>põllumaj.</t>
  </si>
  <si>
    <r>
      <t>abonenttasude tulu vesi tuh/</t>
    </r>
    <r>
      <rPr>
        <sz val="11"/>
        <color theme="1"/>
        <rFont val="Calibri"/>
        <family val="2"/>
        <charset val="186"/>
      </rPr>
      <t>€</t>
    </r>
  </si>
  <si>
    <r>
      <t>abonenttasude tulu kanal tuh/</t>
    </r>
    <r>
      <rPr>
        <sz val="11"/>
        <color theme="1"/>
        <rFont val="Calibri"/>
        <family val="2"/>
        <charset val="186"/>
      </rPr>
      <t>€</t>
    </r>
  </si>
  <si>
    <t>Elveso AS</t>
  </si>
  <si>
    <t>Emajõe Veevärk AS</t>
  </si>
  <si>
    <t>Esmar Ehitus+Vesi</t>
  </si>
  <si>
    <t>Iivakivi AS</t>
  </si>
  <si>
    <t>Järvakandi Komm.OÜ</t>
  </si>
  <si>
    <t>Järve Biopuhastus OÜ</t>
  </si>
  <si>
    <t>Jõgeva Veevärk OÜ</t>
  </si>
  <si>
    <t>Kadrina Soojus AS</t>
  </si>
  <si>
    <t>Keila Vesi AS</t>
  </si>
  <si>
    <t>Kiili KVH OÜ</t>
  </si>
  <si>
    <t>Kohila Maja OÜ</t>
  </si>
  <si>
    <t>Kose Vesi OÜ</t>
  </si>
  <si>
    <t>Kuremaa ENVEKO AS</t>
  </si>
  <si>
    <t>Lahevesi AS</t>
  </si>
  <si>
    <t>Matsalu Veevärk AS</t>
  </si>
  <si>
    <t>Põltsamaa Varahalduse OÜ</t>
  </si>
  <si>
    <t>Põlva Vesi  AS</t>
  </si>
  <si>
    <t>Rapla Vesi AS</t>
  </si>
  <si>
    <t>Saku Maja AS</t>
  </si>
  <si>
    <t>Sillamäe Veevärk AS</t>
  </si>
  <si>
    <t>Strantum OÜ</t>
  </si>
  <si>
    <t>Tallinna Vesi AS</t>
  </si>
  <si>
    <t>Tapa Vesi OÜ</t>
  </si>
  <si>
    <t>Tartu Veevärk AS</t>
  </si>
  <si>
    <t>Tõrva Veejõud OÜ</t>
  </si>
  <si>
    <t>Türi Vesi OÜ</t>
  </si>
  <si>
    <t>Valga Vesi AS</t>
  </si>
  <si>
    <t>Vändra</t>
  </si>
  <si>
    <t>Vihula valla Veevärk OÜ</t>
  </si>
  <si>
    <t>Viljandi Veevärk AS</t>
  </si>
  <si>
    <t>sadevesi</t>
  </si>
  <si>
    <t>Paide Vesi AS*</t>
  </si>
  <si>
    <t>* -keskmestatud hind</t>
  </si>
  <si>
    <t>Haapsalu Veevärk AS*</t>
  </si>
  <si>
    <t>vesi</t>
  </si>
  <si>
    <t>kanal</t>
  </si>
  <si>
    <t>Kuressaare Veevärk AS*</t>
  </si>
  <si>
    <t>Kärdla Veevärk AS*</t>
  </si>
  <si>
    <t>Rakvere Vesi AS**</t>
  </si>
  <si>
    <t>**-põhipiirkonna hind</t>
  </si>
  <si>
    <t>elanikud</t>
  </si>
  <si>
    <r>
      <t xml:space="preserve">abonenttasu 1 m3 müügi kohta </t>
    </r>
    <r>
      <rPr>
        <sz val="11"/>
        <color theme="1"/>
        <rFont val="Calibri"/>
        <family val="2"/>
        <charset val="186"/>
      </rPr>
      <t>€</t>
    </r>
  </si>
  <si>
    <t>ettevõtted</t>
  </si>
  <si>
    <r>
      <t>müügitulu vesi tuh</t>
    </r>
    <r>
      <rPr>
        <sz val="11"/>
        <color theme="1"/>
        <rFont val="Calibri"/>
        <family val="2"/>
        <charset val="186"/>
      </rPr>
      <t>€</t>
    </r>
  </si>
  <si>
    <r>
      <t>müügitulu kanal tuh</t>
    </r>
    <r>
      <rPr>
        <sz val="11"/>
        <color theme="1"/>
        <rFont val="Calibri"/>
        <family val="2"/>
        <charset val="186"/>
      </rPr>
      <t>€</t>
    </r>
  </si>
  <si>
    <r>
      <t>tulu 1 m</t>
    </r>
    <r>
      <rPr>
        <sz val="11"/>
        <color theme="1"/>
        <rFont val="Calibri"/>
        <family val="2"/>
        <charset val="186"/>
      </rPr>
      <t>³ kohta koos abonenttasuga €</t>
    </r>
  </si>
  <si>
    <t>eraldi elanike ja ettevõtete vahel arvestust ei peeta</t>
  </si>
  <si>
    <t>Kiviõli Vesi OÜ**</t>
  </si>
  <si>
    <r>
      <t>abonenttasu 1 m</t>
    </r>
    <r>
      <rPr>
        <sz val="11"/>
        <color theme="1"/>
        <rFont val="Calibri"/>
        <family val="2"/>
        <charset val="186"/>
      </rPr>
      <t>³</t>
    </r>
    <r>
      <rPr>
        <sz val="11"/>
        <color theme="1"/>
        <rFont val="Calibri"/>
        <family val="2"/>
        <charset val="186"/>
        <scheme val="minor"/>
      </rPr>
      <t xml:space="preserve"> müügi kohta </t>
    </r>
    <r>
      <rPr>
        <sz val="11"/>
        <color theme="1"/>
        <rFont val="Calibri"/>
        <family val="2"/>
        <charset val="186"/>
      </rPr>
      <t>€</t>
    </r>
  </si>
  <si>
    <r>
      <t xml:space="preserve">Vesi+kanal </t>
    </r>
    <r>
      <rPr>
        <sz val="11"/>
        <color theme="1"/>
        <rFont val="Calibri"/>
        <family val="2"/>
        <charset val="186"/>
      </rPr>
      <t>€+KM</t>
    </r>
  </si>
  <si>
    <r>
      <t>Hind koos abonenttasuga 1 m</t>
    </r>
    <r>
      <rPr>
        <sz val="11"/>
        <color theme="1"/>
        <rFont val="Calibri"/>
        <family val="2"/>
        <charset val="186"/>
      </rPr>
      <t xml:space="preserve">³ kohta € </t>
    </r>
  </si>
  <si>
    <r>
      <t>Hind koos abonenttasuga 1 m</t>
    </r>
    <r>
      <rPr>
        <sz val="11"/>
        <color theme="1"/>
        <rFont val="Calibri"/>
        <family val="2"/>
        <charset val="186"/>
      </rPr>
      <t>³ kohta € +KM</t>
    </r>
  </si>
  <si>
    <t>vesi+kanal</t>
  </si>
  <si>
    <t>elanikud vesi</t>
  </si>
  <si>
    <t>elanikud kanal</t>
  </si>
  <si>
    <t>Velko AV OÜ*</t>
  </si>
  <si>
    <t>Pärnu Vesi AS**</t>
  </si>
  <si>
    <t>Paldiski Linnahoolduse  OÜ**</t>
  </si>
  <si>
    <t>Viimsi Vesi AS**</t>
  </si>
  <si>
    <r>
      <t xml:space="preserve">Vesi+kanal </t>
    </r>
    <r>
      <rPr>
        <sz val="11"/>
        <color theme="1"/>
        <rFont val="Calibri"/>
        <family val="2"/>
        <charset val="186"/>
      </rPr>
      <t>€+KM elanik</t>
    </r>
  </si>
  <si>
    <r>
      <t xml:space="preserve">Vesi+kanal </t>
    </r>
    <r>
      <rPr>
        <sz val="11"/>
        <color theme="1"/>
        <rFont val="Calibri"/>
        <family val="2"/>
        <charset val="186"/>
      </rPr>
      <t>€+KM ettevõte</t>
    </r>
  </si>
  <si>
    <t>tulu 1m3 kohta elanik</t>
  </si>
  <si>
    <t>tulu 1 m3 kohta ettevõte</t>
  </si>
  <si>
    <r>
      <t>Hind koos abonenttasuga 1 m</t>
    </r>
    <r>
      <rPr>
        <sz val="11"/>
        <color theme="1"/>
        <rFont val="Calibri"/>
        <family val="2"/>
        <charset val="186"/>
      </rPr>
      <t>³ kohta € +KM elanik</t>
    </r>
  </si>
  <si>
    <r>
      <t>Hind koos abonenttasuga 1 m</t>
    </r>
    <r>
      <rPr>
        <sz val="11"/>
        <color theme="1"/>
        <rFont val="Calibri"/>
        <family val="2"/>
        <charset val="186"/>
      </rPr>
      <t>³ kohta € +KM ettevõte</t>
    </r>
  </si>
  <si>
    <t>Netokäive</t>
  </si>
  <si>
    <t>Toila V.V AS</t>
  </si>
  <si>
    <t>EsmarVesi OÜ</t>
  </si>
  <si>
    <t>Türi Vesi OÜ**</t>
  </si>
  <si>
    <t>II PA</t>
  </si>
  <si>
    <t>Abja Elamu OÜ</t>
  </si>
  <si>
    <t>Paldiski Linnahoolduse  OÜ</t>
  </si>
  <si>
    <t>Kuremaa Enveko AS*</t>
  </si>
  <si>
    <t>Emajõe Veevärk AS*</t>
  </si>
  <si>
    <t>Järvakandi Komm.OÜ**</t>
  </si>
  <si>
    <t>Jõgeva Veevärk OÜ**</t>
  </si>
  <si>
    <t>Järve Biopuhastus OÜ*</t>
  </si>
  <si>
    <t>2014 I PA</t>
  </si>
  <si>
    <t>Tallinna Vesi AS**</t>
  </si>
  <si>
    <t>Võru Vesi**</t>
  </si>
  <si>
    <t>Põlva Vesi  AS**</t>
  </si>
  <si>
    <t>Rapla Vesi AS**</t>
  </si>
  <si>
    <t>Strantum OÜ**</t>
  </si>
  <si>
    <t>Velko AV OÜ</t>
  </si>
  <si>
    <t>Haapsalu Veevärk AS</t>
  </si>
  <si>
    <t>Kärdla Veevärk AS</t>
  </si>
  <si>
    <t>Kuremaa Enveko AS</t>
  </si>
  <si>
    <t>Paide Vesi AS</t>
  </si>
  <si>
    <t>Pärnu Vesi AS</t>
  </si>
  <si>
    <t>Rakvere Vesi AS</t>
  </si>
  <si>
    <t>Viimsi Vesi AS</t>
  </si>
  <si>
    <t>Võru Vesi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</si>
</sst>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b/>
      <sz val="16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Calibri"/>
      <family val="2"/>
      <charset val="186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7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2" borderId="8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5" fillId="2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7" applyNumberFormat="0" applyAlignment="0" applyProtection="0"/>
    <xf numFmtId="0" fontId="13" fillId="21" borderId="12" applyNumberFormat="0" applyAlignment="0" applyProtection="0"/>
  </cellStyleXfs>
  <cellXfs count="6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6" xfId="0" applyBorder="1"/>
    <xf numFmtId="0" fontId="0" fillId="23" borderId="5" xfId="0" applyFill="1" applyBorder="1"/>
    <xf numFmtId="164" fontId="0" fillId="0" borderId="1" xfId="0" applyNumberFormat="1" applyBorder="1"/>
    <xf numFmtId="2" fontId="0" fillId="0" borderId="1" xfId="0" applyNumberFormat="1" applyBorder="1"/>
    <xf numFmtId="0" fontId="14" fillId="23" borderId="1" xfId="1" applyFont="1" applyFill="1" applyBorder="1"/>
    <xf numFmtId="14" fontId="16" fillId="23" borderId="6" xfId="0" applyNumberFormat="1" applyFont="1" applyFill="1" applyBorder="1"/>
    <xf numFmtId="0" fontId="0" fillId="23" borderId="0" xfId="0" applyFill="1"/>
    <xf numFmtId="0" fontId="2" fillId="23" borderId="1" xfId="1" applyFont="1" applyFill="1" applyBorder="1"/>
    <xf numFmtId="0" fontId="0" fillId="24" borderId="1" xfId="0" applyFill="1" applyBorder="1"/>
    <xf numFmtId="0" fontId="0" fillId="0" borderId="13" xfId="0" applyFill="1" applyBorder="1"/>
    <xf numFmtId="2" fontId="0" fillId="0" borderId="0" xfId="0" applyNumberFormat="1"/>
    <xf numFmtId="0" fontId="0" fillId="0" borderId="4" xfId="0" applyBorder="1" applyAlignment="1"/>
    <xf numFmtId="0" fontId="0" fillId="23" borderId="1" xfId="0" applyFill="1" applyBorder="1"/>
    <xf numFmtId="0" fontId="0" fillId="25" borderId="3" xfId="0" applyFill="1" applyBorder="1"/>
    <xf numFmtId="0" fontId="0" fillId="25" borderId="4" xfId="0" applyFill="1" applyBorder="1"/>
    <xf numFmtId="0" fontId="0" fillId="25" borderId="1" xfId="0" applyFill="1" applyBorder="1"/>
    <xf numFmtId="0" fontId="0" fillId="25" borderId="4" xfId="0" applyFill="1" applyBorder="1" applyAlignment="1"/>
    <xf numFmtId="0" fontId="0" fillId="25" borderId="2" xfId="0" applyFill="1" applyBorder="1"/>
    <xf numFmtId="0" fontId="0" fillId="25" borderId="6" xfId="0" applyFill="1" applyBorder="1"/>
    <xf numFmtId="0" fontId="0" fillId="26" borderId="2" xfId="0" applyFill="1" applyBorder="1"/>
    <xf numFmtId="0" fontId="0" fillId="26" borderId="4" xfId="0" applyFill="1" applyBorder="1"/>
    <xf numFmtId="0" fontId="0" fillId="26" borderId="13" xfId="0" applyFill="1" applyBorder="1"/>
    <xf numFmtId="0" fontId="0" fillId="27" borderId="2" xfId="0" applyFill="1" applyBorder="1"/>
    <xf numFmtId="0" fontId="0" fillId="27" borderId="3" xfId="0" applyFill="1" applyBorder="1"/>
    <xf numFmtId="0" fontId="0" fillId="27" borderId="4" xfId="0" applyFill="1" applyBorder="1"/>
    <xf numFmtId="0" fontId="0" fillId="27" borderId="13" xfId="0" applyFill="1" applyBorder="1"/>
    <xf numFmtId="2" fontId="0" fillId="0" borderId="0" xfId="0" applyNumberFormat="1" applyBorder="1"/>
    <xf numFmtId="0" fontId="0" fillId="23" borderId="0" xfId="0" applyFill="1" applyBorder="1"/>
    <xf numFmtId="0" fontId="2" fillId="28" borderId="1" xfId="1" applyFont="1" applyFill="1" applyBorder="1"/>
    <xf numFmtId="0" fontId="0" fillId="28" borderId="1" xfId="0" applyFill="1" applyBorder="1"/>
    <xf numFmtId="2" fontId="0" fillId="28" borderId="1" xfId="0" applyNumberFormat="1" applyFill="1" applyBorder="1"/>
    <xf numFmtId="0" fontId="0" fillId="28" borderId="0" xfId="0" applyFill="1"/>
    <xf numFmtId="0" fontId="0" fillId="25" borderId="4" xfId="0" applyFill="1" applyBorder="1" applyAlignment="1"/>
    <xf numFmtId="0" fontId="0" fillId="29" borderId="3" xfId="0" applyFill="1" applyBorder="1"/>
    <xf numFmtId="0" fontId="0" fillId="29" borderId="13" xfId="0" applyFill="1" applyBorder="1"/>
    <xf numFmtId="0" fontId="0" fillId="29" borderId="2" xfId="0" applyFill="1" applyBorder="1"/>
    <xf numFmtId="0" fontId="0" fillId="29" borderId="4" xfId="0" applyFill="1" applyBorder="1"/>
    <xf numFmtId="0" fontId="0" fillId="25" borderId="4" xfId="0" applyFill="1" applyBorder="1" applyAlignment="1"/>
    <xf numFmtId="0" fontId="0" fillId="27" borderId="0" xfId="0" applyFill="1" applyBorder="1"/>
    <xf numFmtId="0" fontId="0" fillId="29" borderId="2" xfId="0" applyNumberFormat="1" applyFill="1" applyBorder="1" applyAlignment="1">
      <alignment wrapText="1"/>
    </xf>
    <xf numFmtId="0" fontId="0" fillId="25" borderId="4" xfId="0" applyFill="1" applyBorder="1" applyAlignment="1"/>
    <xf numFmtId="0" fontId="0" fillId="30" borderId="13" xfId="0" applyFill="1" applyBorder="1"/>
    <xf numFmtId="0" fontId="0" fillId="30" borderId="5" xfId="0" applyFill="1" applyBorder="1"/>
    <xf numFmtId="0" fontId="0" fillId="30" borderId="6" xfId="0" applyFill="1" applyBorder="1"/>
    <xf numFmtId="0" fontId="0" fillId="25" borderId="14" xfId="0" applyFill="1" applyBorder="1" applyAlignment="1">
      <alignment horizontal="center"/>
    </xf>
    <xf numFmtId="0" fontId="16" fillId="25" borderId="6" xfId="0" applyNumberFormat="1" applyFont="1" applyFill="1" applyBorder="1" applyAlignment="1">
      <alignment horizontal="center"/>
    </xf>
    <xf numFmtId="0" fontId="0" fillId="25" borderId="14" xfId="0" applyFill="1" applyBorder="1"/>
    <xf numFmtId="14" fontId="16" fillId="25" borderId="6" xfId="0" applyNumberFormat="1" applyFont="1" applyFill="1" applyBorder="1"/>
    <xf numFmtId="0" fontId="19" fillId="23" borderId="0" xfId="0" applyFont="1" applyFill="1"/>
    <xf numFmtId="0" fontId="2" fillId="24" borderId="1" xfId="1" applyFont="1" applyFill="1" applyBorder="1"/>
    <xf numFmtId="0" fontId="14" fillId="24" borderId="1" xfId="1" applyFont="1" applyFill="1" applyBorder="1"/>
    <xf numFmtId="0" fontId="0" fillId="25" borderId="2" xfId="0" applyFill="1" applyBorder="1" applyAlignment="1"/>
    <xf numFmtId="0" fontId="0" fillId="25" borderId="3" xfId="0" applyFill="1" applyBorder="1" applyAlignment="1"/>
    <xf numFmtId="0" fontId="0" fillId="25" borderId="4" xfId="0" applyFill="1" applyBorder="1" applyAlignment="1"/>
    <xf numFmtId="0" fontId="0" fillId="25" borderId="2" xfId="0" applyFill="1" applyBorder="1" applyAlignment="1">
      <alignment wrapText="1"/>
    </xf>
    <xf numFmtId="0" fontId="0" fillId="25" borderId="3" xfId="0" applyFill="1" applyBorder="1" applyAlignment="1">
      <alignment wrapText="1"/>
    </xf>
    <xf numFmtId="0" fontId="0" fillId="25" borderId="4" xfId="0" applyFill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3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heck Cell" xfId="27"/>
    <cellStyle name="Explanatory Text" xfId="28"/>
    <cellStyle name="Good" xfId="29"/>
    <cellStyle name="Halb 2" xfId="30"/>
    <cellStyle name="Heading 1" xfId="31"/>
    <cellStyle name="Heading 2" xfId="32"/>
    <cellStyle name="Heading 3" xfId="33"/>
    <cellStyle name="Heading 4" xfId="34"/>
    <cellStyle name="Input" xfId="35"/>
    <cellStyle name="Normaallaad" xfId="0" builtinId="0"/>
    <cellStyle name="Normaallaad 2" xfId="1"/>
    <cellStyle name="Output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</a:t>
            </a:r>
            <a:r>
              <a:rPr lang="et-EE" baseline="0"/>
              <a:t> hind elanikele seisuga 30.06.2014(ilma km-ta)</a:t>
            </a:r>
            <a:endParaRPr lang="et-EE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 ja kanali hind '!$B$1:$B$2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'!$B$3:$B$47</c:f>
            </c:numRef>
          </c:val>
        </c:ser>
        <c:ser>
          <c:idx val="1"/>
          <c:order val="1"/>
          <c:tx>
            <c:strRef>
              <c:f>'elanike vee ja kanali hind '!$C$1:$C$2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'!$C$3:$C$47</c:f>
            </c:numRef>
          </c:val>
        </c:ser>
        <c:ser>
          <c:idx val="2"/>
          <c:order val="2"/>
          <c:tx>
            <c:strRef>
              <c:f>'elanike vee ja kanali hind '!$D$1:$D$2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'!$D$3:$D$47</c:f>
            </c:numRef>
          </c:val>
        </c:ser>
        <c:ser>
          <c:idx val="3"/>
          <c:order val="3"/>
          <c:tx>
            <c:strRef>
              <c:f>'elanike vee ja kanali hind '!$E$1:$E$2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'!$E$3:$E$47</c:f>
            </c:numRef>
          </c:val>
        </c:ser>
        <c:ser>
          <c:idx val="4"/>
          <c:order val="4"/>
          <c:tx>
            <c:strRef>
              <c:f>'elanike vee ja kanali hind '!$F$1:$F$2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'!$F$3:$F$47</c:f>
            </c:numRef>
          </c:val>
        </c:ser>
        <c:ser>
          <c:idx val="5"/>
          <c:order val="5"/>
          <c:tx>
            <c:strRef>
              <c:f>'elanike vee ja kanali hind '!$G$1:$G$2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'!$G$3:$G$47</c:f>
            </c:numRef>
          </c:val>
        </c:ser>
        <c:ser>
          <c:idx val="6"/>
          <c:order val="6"/>
          <c:tx>
            <c:strRef>
              <c:f>'elanike vee ja kanali hind '!$H$1:$H$2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'!$H$3:$H$47</c:f>
            </c:numRef>
          </c:val>
        </c:ser>
        <c:ser>
          <c:idx val="7"/>
          <c:order val="7"/>
          <c:tx>
            <c:strRef>
              <c:f>'elanike vee ja kanali hind '!$I$1:$I$2</c:f>
              <c:strCache>
                <c:ptCount val="1"/>
                <c:pt idx="0">
                  <c:v>Vee hind €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'!$I$3:$I$47</c:f>
              <c:numCache>
                <c:formatCode>General</c:formatCode>
                <c:ptCount val="45"/>
                <c:pt idx="0">
                  <c:v>0</c:v>
                </c:pt>
                <c:pt idx="1">
                  <c:v>1.079</c:v>
                </c:pt>
                <c:pt idx="2">
                  <c:v>1.1923446648606135</c:v>
                </c:pt>
                <c:pt idx="3">
                  <c:v>0.73</c:v>
                </c:pt>
                <c:pt idx="4">
                  <c:v>0.8</c:v>
                </c:pt>
                <c:pt idx="5">
                  <c:v>0.88</c:v>
                </c:pt>
                <c:pt idx="6">
                  <c:v>0.94799999999999995</c:v>
                </c:pt>
                <c:pt idx="7">
                  <c:v>0.54900000000000004</c:v>
                </c:pt>
                <c:pt idx="8">
                  <c:v>1.02</c:v>
                </c:pt>
                <c:pt idx="9">
                  <c:v>0.8</c:v>
                </c:pt>
                <c:pt idx="10">
                  <c:v>1.1499999999999999</c:v>
                </c:pt>
                <c:pt idx="11">
                  <c:v>0.88</c:v>
                </c:pt>
                <c:pt idx="12">
                  <c:v>1.32</c:v>
                </c:pt>
                <c:pt idx="13">
                  <c:v>0.88</c:v>
                </c:pt>
                <c:pt idx="14">
                  <c:v>1</c:v>
                </c:pt>
                <c:pt idx="15">
                  <c:v>1.46</c:v>
                </c:pt>
                <c:pt idx="16">
                  <c:v>0.89560877845469689</c:v>
                </c:pt>
                <c:pt idx="17">
                  <c:v>0.8</c:v>
                </c:pt>
                <c:pt idx="18">
                  <c:v>1.1100000000000001</c:v>
                </c:pt>
                <c:pt idx="19">
                  <c:v>0.84199999999999997</c:v>
                </c:pt>
                <c:pt idx="20">
                  <c:v>0.89</c:v>
                </c:pt>
                <c:pt idx="21">
                  <c:v>0.75</c:v>
                </c:pt>
                <c:pt idx="22">
                  <c:v>1.163</c:v>
                </c:pt>
                <c:pt idx="23">
                  <c:v>0.62</c:v>
                </c:pt>
                <c:pt idx="24">
                  <c:v>0.99</c:v>
                </c:pt>
                <c:pt idx="25">
                  <c:v>0.71</c:v>
                </c:pt>
                <c:pt idx="26">
                  <c:v>1.1299999999999999</c:v>
                </c:pt>
                <c:pt idx="27">
                  <c:v>0.77</c:v>
                </c:pt>
                <c:pt idx="28">
                  <c:v>1.1200000000000001</c:v>
                </c:pt>
                <c:pt idx="29">
                  <c:v>0.95</c:v>
                </c:pt>
                <c:pt idx="30">
                  <c:v>0.89100000000000001</c:v>
                </c:pt>
                <c:pt idx="31">
                  <c:v>0.57999999999999996</c:v>
                </c:pt>
                <c:pt idx="32">
                  <c:v>0.91</c:v>
                </c:pt>
                <c:pt idx="33">
                  <c:v>1.42</c:v>
                </c:pt>
                <c:pt idx="34">
                  <c:v>0.91</c:v>
                </c:pt>
                <c:pt idx="35">
                  <c:v>1.008</c:v>
                </c:pt>
                <c:pt idx="36">
                  <c:v>0.879</c:v>
                </c:pt>
                <c:pt idx="37">
                  <c:v>0.81</c:v>
                </c:pt>
                <c:pt idx="38">
                  <c:v>1.39</c:v>
                </c:pt>
                <c:pt idx="39">
                  <c:v>1.25</c:v>
                </c:pt>
                <c:pt idx="40">
                  <c:v>0.76800000000000002</c:v>
                </c:pt>
                <c:pt idx="41">
                  <c:v>0.85</c:v>
                </c:pt>
                <c:pt idx="42">
                  <c:v>0.9806398318798798</c:v>
                </c:pt>
              </c:numCache>
            </c:numRef>
          </c:val>
        </c:ser>
        <c:ser>
          <c:idx val="8"/>
          <c:order val="8"/>
          <c:tx>
            <c:strRef>
              <c:f>'elanike vee ja kanali hind '!$J$1:$J$2</c:f>
              <c:strCache>
                <c:ptCount val="1"/>
                <c:pt idx="0">
                  <c:v>Vee hind €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'!$J$3:$J$47</c:f>
            </c:numRef>
          </c:val>
        </c:ser>
        <c:ser>
          <c:idx val="9"/>
          <c:order val="9"/>
          <c:tx>
            <c:strRef>
              <c:f>'elanike vee ja kanali hind '!$K$1:$K$2</c:f>
              <c:strCache>
                <c:ptCount val="1"/>
                <c:pt idx="0">
                  <c:v>Kanali hind €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'!$K$3:$K$47</c:f>
              <c:numCache>
                <c:formatCode>General</c:formatCode>
                <c:ptCount val="45"/>
                <c:pt idx="0">
                  <c:v>0</c:v>
                </c:pt>
                <c:pt idx="1">
                  <c:v>1.268</c:v>
                </c:pt>
                <c:pt idx="2">
                  <c:v>1.43373609615118</c:v>
                </c:pt>
                <c:pt idx="3">
                  <c:v>0.59</c:v>
                </c:pt>
                <c:pt idx="4">
                  <c:v>1.1000000000000001</c:v>
                </c:pt>
                <c:pt idx="5">
                  <c:v>1.3</c:v>
                </c:pt>
                <c:pt idx="6">
                  <c:v>1.1299999999999999</c:v>
                </c:pt>
                <c:pt idx="7">
                  <c:v>0.80800000000000005</c:v>
                </c:pt>
                <c:pt idx="8">
                  <c:v>1.52</c:v>
                </c:pt>
                <c:pt idx="9">
                  <c:v>1.6</c:v>
                </c:pt>
                <c:pt idx="10">
                  <c:v>1.302</c:v>
                </c:pt>
                <c:pt idx="11">
                  <c:v>0.91</c:v>
                </c:pt>
                <c:pt idx="12">
                  <c:v>1.81</c:v>
                </c:pt>
                <c:pt idx="13">
                  <c:v>1.64</c:v>
                </c:pt>
                <c:pt idx="14">
                  <c:v>2.08</c:v>
                </c:pt>
                <c:pt idx="15">
                  <c:v>1.84</c:v>
                </c:pt>
                <c:pt idx="16">
                  <c:v>1.6977094590212189</c:v>
                </c:pt>
                <c:pt idx="17">
                  <c:v>1.1399999999999999</c:v>
                </c:pt>
                <c:pt idx="18">
                  <c:v>1.42</c:v>
                </c:pt>
                <c:pt idx="19">
                  <c:v>1.472</c:v>
                </c:pt>
                <c:pt idx="20">
                  <c:v>0.89</c:v>
                </c:pt>
                <c:pt idx="21">
                  <c:v>1.24</c:v>
                </c:pt>
                <c:pt idx="22">
                  <c:v>1.3320000000000001</c:v>
                </c:pt>
                <c:pt idx="23">
                  <c:v>1.22</c:v>
                </c:pt>
                <c:pt idx="24">
                  <c:v>0.86</c:v>
                </c:pt>
                <c:pt idx="25">
                  <c:v>0.94</c:v>
                </c:pt>
                <c:pt idx="26">
                  <c:v>1.1479999999999999</c:v>
                </c:pt>
                <c:pt idx="27">
                  <c:v>0.59</c:v>
                </c:pt>
                <c:pt idx="28">
                  <c:v>1.69</c:v>
                </c:pt>
                <c:pt idx="29">
                  <c:v>0.78</c:v>
                </c:pt>
                <c:pt idx="30">
                  <c:v>1.125</c:v>
                </c:pt>
                <c:pt idx="31">
                  <c:v>1</c:v>
                </c:pt>
                <c:pt idx="32">
                  <c:v>1.32</c:v>
                </c:pt>
                <c:pt idx="33">
                  <c:v>2.2000000000000002</c:v>
                </c:pt>
                <c:pt idx="34">
                  <c:v>0.99</c:v>
                </c:pt>
                <c:pt idx="35">
                  <c:v>1.175</c:v>
                </c:pt>
                <c:pt idx="36">
                  <c:v>1.915</c:v>
                </c:pt>
                <c:pt idx="37">
                  <c:v>1.55</c:v>
                </c:pt>
                <c:pt idx="38">
                  <c:v>2.48</c:v>
                </c:pt>
                <c:pt idx="39">
                  <c:v>1.95</c:v>
                </c:pt>
                <c:pt idx="40">
                  <c:v>0.98599999999999999</c:v>
                </c:pt>
                <c:pt idx="41">
                  <c:v>1.43</c:v>
                </c:pt>
                <c:pt idx="42">
                  <c:v>1.3703191167992923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12608"/>
        <c:axId val="88214144"/>
      </c:barChart>
      <c:catAx>
        <c:axId val="88212608"/>
        <c:scaling>
          <c:orientation val="minMax"/>
        </c:scaling>
        <c:delete val="0"/>
        <c:axPos val="b"/>
        <c:majorTickMark val="out"/>
        <c:minorTickMark val="none"/>
        <c:tickLblPos val="nextTo"/>
        <c:crossAx val="88214144"/>
        <c:crosses val="autoZero"/>
        <c:auto val="1"/>
        <c:lblAlgn val="ctr"/>
        <c:lblOffset val="100"/>
        <c:noMultiLvlLbl val="0"/>
      </c:catAx>
      <c:valAx>
        <c:axId val="88214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212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 vee ja kanalisatsiooniteenuse 1m3 kohta koos abonenttasuga  30.06.2014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2'!$AC$1:$AC$2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'graafik 2'!$AC$3:$AC$47</c:f>
            </c:numRef>
          </c:val>
        </c:ser>
        <c:ser>
          <c:idx val="1"/>
          <c:order val="1"/>
          <c:tx>
            <c:strRef>
              <c:f>'graafik 2'!$AD$1:$AD$2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'graafik 2'!$AD$3:$AD$47</c:f>
            </c:numRef>
          </c:val>
        </c:ser>
        <c:ser>
          <c:idx val="2"/>
          <c:order val="2"/>
          <c:tx>
            <c:strRef>
              <c:f>'graafik 2'!$AE$1:$AE$2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'graafik 2'!$AE$3:$AE$47</c:f>
            </c:numRef>
          </c:val>
        </c:ser>
        <c:ser>
          <c:idx val="3"/>
          <c:order val="3"/>
          <c:tx>
            <c:strRef>
              <c:f>'graafik 2'!$AF$1:$AF$2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'graafik 2'!$AF$3:$AF$47</c:f>
            </c:numRef>
          </c:val>
        </c:ser>
        <c:ser>
          <c:idx val="4"/>
          <c:order val="4"/>
          <c:tx>
            <c:strRef>
              <c:f>'graafik 2'!$AG$1:$AG$2</c:f>
              <c:strCache>
                <c:ptCount val="1"/>
                <c:pt idx="0">
                  <c:v>Hind koos abonenttasuga 1 m³ kohta €  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'graafik 2'!$AG$3:$AG$47</c:f>
            </c:numRef>
          </c:val>
        </c:ser>
        <c:ser>
          <c:idx val="5"/>
          <c:order val="5"/>
          <c:tx>
            <c:strRef>
              <c:f>'graafik 2'!$AH$1:$AH$2</c:f>
              <c:strCache>
                <c:ptCount val="1"/>
                <c:pt idx="0">
                  <c:v>Hind koos abonenttasuga 1 m³ kohta €  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'graafik 2'!$AH$3:$AH$47</c:f>
            </c:numRef>
          </c:val>
        </c:ser>
        <c:ser>
          <c:idx val="6"/>
          <c:order val="6"/>
          <c:tx>
            <c:strRef>
              <c:f>'graafik 2'!$AI$1:$AI$2</c:f>
              <c:strCache>
                <c:ptCount val="1"/>
                <c:pt idx="0">
                  <c:v>Hind koos abonenttasuga 1 m³ kohta € +KM 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'graafik 2'!$AI$3:$AI$47</c:f>
            </c:numRef>
          </c:val>
        </c:ser>
        <c:ser>
          <c:idx val="7"/>
          <c:order val="7"/>
          <c:tx>
            <c:strRef>
              <c:f>'graafik 2'!$AJ$1:$AJ$2</c:f>
              <c:strCache>
                <c:ptCount val="1"/>
                <c:pt idx="0">
                  <c:v>Hind koos abonenttasuga 1 m³ kohta € +KM 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'graafik 2'!$AJ$3:$AJ$47</c:f>
            </c:numRef>
          </c:val>
        </c:ser>
        <c:ser>
          <c:idx val="8"/>
          <c:order val="8"/>
          <c:tx>
            <c:strRef>
              <c:f>'graafik 2'!$AK$1:$AK$2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'graafik 2'!$AK$3:$AK$47</c:f>
            </c:numRef>
          </c:val>
        </c:ser>
        <c:ser>
          <c:idx val="9"/>
          <c:order val="9"/>
          <c:tx>
            <c:strRef>
              <c:f>'graafik 2'!$AL$1:$AL$2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'graafik 2'!$AL$3:$AL$47</c:f>
            </c:numRef>
          </c:val>
        </c:ser>
        <c:ser>
          <c:idx val="10"/>
          <c:order val="10"/>
          <c:tx>
            <c:strRef>
              <c:f>'graafik 2'!$AM$1:$AM$2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'graafik 2'!$AM$3:$AM$47</c:f>
            </c:numRef>
          </c:val>
        </c:ser>
        <c:ser>
          <c:idx val="11"/>
          <c:order val="11"/>
          <c:tx>
            <c:strRef>
              <c:f>'graafik 2'!$AN$1:$AN$2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'graafik 2'!$AN$3:$AN$47</c:f>
            </c:numRef>
          </c:val>
        </c:ser>
        <c:ser>
          <c:idx val="12"/>
          <c:order val="12"/>
          <c:tx>
            <c:strRef>
              <c:f>'graafik 2'!$AO$1:$AO$2</c:f>
              <c:strCache>
                <c:ptCount val="1"/>
                <c:pt idx="0">
                  <c:v>tulu 1m3 kohta elanik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'graafik 2'!$AO$3:$AO$47</c:f>
              <c:numCache>
                <c:formatCode>0.00</c:formatCode>
                <c:ptCount val="45"/>
                <c:pt idx="1">
                  <c:v>2.346971122100932</c:v>
                </c:pt>
                <c:pt idx="2">
                  <c:v>2.6260807610117936</c:v>
                </c:pt>
                <c:pt idx="3">
                  <c:v>1.5504993282071902</c:v>
                </c:pt>
                <c:pt idx="4">
                  <c:v>1.8986841564919803</c:v>
                </c:pt>
                <c:pt idx="5">
                  <c:v>2.1800303362831337</c:v>
                </c:pt>
                <c:pt idx="6">
                  <c:v>2.0757307763476551</c:v>
                </c:pt>
                <c:pt idx="7">
                  <c:v>1.3742450389308378</c:v>
                </c:pt>
                <c:pt idx="8">
                  <c:v>2.4022828285200513</c:v>
                </c:pt>
                <c:pt idx="9">
                  <c:v>2.4000215457092837</c:v>
                </c:pt>
                <c:pt idx="10">
                  <c:v>2.4523666282215664</c:v>
                </c:pt>
                <c:pt idx="11">
                  <c:v>2.0179334760088024</c:v>
                </c:pt>
                <c:pt idx="12">
                  <c:v>3.1190108931600786</c:v>
                </c:pt>
                <c:pt idx="13">
                  <c:v>2.5230304146931601</c:v>
                </c:pt>
                <c:pt idx="14">
                  <c:v>3.3507256815807125</c:v>
                </c:pt>
                <c:pt idx="15">
                  <c:v>3.4563308182987122</c:v>
                </c:pt>
                <c:pt idx="16">
                  <c:v>2.5976871297230852</c:v>
                </c:pt>
                <c:pt idx="17">
                  <c:v>1.939998181311839</c:v>
                </c:pt>
                <c:pt idx="18">
                  <c:v>2.5299921016955285</c:v>
                </c:pt>
                <c:pt idx="19">
                  <c:v>2.4562489979843418</c:v>
                </c:pt>
                <c:pt idx="20">
                  <c:v>1.7894151905732167</c:v>
                </c:pt>
                <c:pt idx="21">
                  <c:v>2.0033780086710102</c:v>
                </c:pt>
                <c:pt idx="22">
                  <c:v>2.4950301728984026</c:v>
                </c:pt>
                <c:pt idx="23">
                  <c:v>1.8437194153027689</c:v>
                </c:pt>
                <c:pt idx="24">
                  <c:v>1.8455463174198266</c:v>
                </c:pt>
                <c:pt idx="25">
                  <c:v>1.6416308252799863</c:v>
                </c:pt>
                <c:pt idx="26">
                  <c:v>2.2773362234315524</c:v>
                </c:pt>
                <c:pt idx="27">
                  <c:v>1.3444873118908083</c:v>
                </c:pt>
                <c:pt idx="28">
                  <c:v>2.9014781801703693</c:v>
                </c:pt>
                <c:pt idx="29">
                  <c:v>1.7300649844095493</c:v>
                </c:pt>
                <c:pt idx="30">
                  <c:v>2.0170260378280327</c:v>
                </c:pt>
                <c:pt idx="31">
                  <c:v>1.5810738812462932</c:v>
                </c:pt>
                <c:pt idx="32">
                  <c:v>2.3787891224823334</c:v>
                </c:pt>
                <c:pt idx="33">
                  <c:v>3.2745031374698357</c:v>
                </c:pt>
                <c:pt idx="34">
                  <c:v>1.9022908207192923</c:v>
                </c:pt>
                <c:pt idx="35">
                  <c:v>2.1835934951551894</c:v>
                </c:pt>
                <c:pt idx="36">
                  <c:v>2.8060510470376601</c:v>
                </c:pt>
                <c:pt idx="37">
                  <c:v>2.359655976989294</c:v>
                </c:pt>
                <c:pt idx="38">
                  <c:v>4.9052529982366444</c:v>
                </c:pt>
                <c:pt idx="39">
                  <c:v>3.2245060123877574</c:v>
                </c:pt>
                <c:pt idx="40">
                  <c:v>1.7539998679631124</c:v>
                </c:pt>
                <c:pt idx="41">
                  <c:v>2.3114386110779028</c:v>
                </c:pt>
              </c:numCache>
            </c:numRef>
          </c:val>
        </c:ser>
        <c:ser>
          <c:idx val="13"/>
          <c:order val="13"/>
          <c:tx>
            <c:strRef>
              <c:f>'graafik 2'!$AP$1:$AP$2</c:f>
              <c:strCache>
                <c:ptCount val="1"/>
                <c:pt idx="0">
                  <c:v>tulu 1 m3 kohta ettevõte</c:v>
                </c:pt>
              </c:strCache>
            </c:strRef>
          </c:tx>
          <c:invertIfNegative val="0"/>
          <c:cat>
            <c:strRef>
              <c:f>'graafik 2'!$A$3:$AB$47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'graafik 2'!$AP$3:$AP$47</c:f>
              <c:numCache>
                <c:formatCode>0.00</c:formatCode>
                <c:ptCount val="45"/>
                <c:pt idx="1">
                  <c:v>2.346939019012948</c:v>
                </c:pt>
                <c:pt idx="2">
                  <c:v>2.7730640366049935</c:v>
                </c:pt>
                <c:pt idx="3">
                  <c:v>0</c:v>
                </c:pt>
                <c:pt idx="4">
                  <c:v>2.1387266827714582</c:v>
                </c:pt>
                <c:pt idx="5">
                  <c:v>2.6091784206763839</c:v>
                </c:pt>
                <c:pt idx="6">
                  <c:v>5.1684927450399769</c:v>
                </c:pt>
                <c:pt idx="7">
                  <c:v>1.5741781721855328</c:v>
                </c:pt>
                <c:pt idx="8">
                  <c:v>2.3747646339079234</c:v>
                </c:pt>
                <c:pt idx="9">
                  <c:v>2.3999894428987565</c:v>
                </c:pt>
                <c:pt idx="10">
                  <c:v>2.5386758257819348</c:v>
                </c:pt>
                <c:pt idx="11">
                  <c:v>2.2320508154529168</c:v>
                </c:pt>
                <c:pt idx="12">
                  <c:v>4.4958105471821259</c:v>
                </c:pt>
                <c:pt idx="13">
                  <c:v>3.0360881986402903</c:v>
                </c:pt>
                <c:pt idx="14">
                  <c:v>3.3423206665891336</c:v>
                </c:pt>
                <c:pt idx="15">
                  <c:v>3.3255222202912771</c:v>
                </c:pt>
                <c:pt idx="16">
                  <c:v>3.1130225845320352</c:v>
                </c:pt>
                <c:pt idx="17">
                  <c:v>1.9400278387510816</c:v>
                </c:pt>
                <c:pt idx="18">
                  <c:v>2.530007708983069</c:v>
                </c:pt>
                <c:pt idx="19">
                  <c:v>2.979443497633913</c:v>
                </c:pt>
                <c:pt idx="20">
                  <c:v>2.7189699362382793</c:v>
                </c:pt>
                <c:pt idx="21">
                  <c:v>1.7771860110078737</c:v>
                </c:pt>
                <c:pt idx="22">
                  <c:v>2.806720944300821</c:v>
                </c:pt>
                <c:pt idx="23">
                  <c:v>2.2304099072378967</c:v>
                </c:pt>
                <c:pt idx="24">
                  <c:v>1.8453534158568929</c:v>
                </c:pt>
                <c:pt idx="25">
                  <c:v>1.6510795005654217</c:v>
                </c:pt>
                <c:pt idx="26">
                  <c:v>3.357655014896733</c:v>
                </c:pt>
                <c:pt idx="27">
                  <c:v>1.7526800802000699</c:v>
                </c:pt>
                <c:pt idx="28">
                  <c:v>4.4239821190867907</c:v>
                </c:pt>
                <c:pt idx="29">
                  <c:v>4.0424390262144954</c:v>
                </c:pt>
                <c:pt idx="30">
                  <c:v>2.3802497189151968</c:v>
                </c:pt>
                <c:pt idx="31">
                  <c:v>1.9218412086168022</c:v>
                </c:pt>
                <c:pt idx="32">
                  <c:v>2.2489754867168301</c:v>
                </c:pt>
                <c:pt idx="33">
                  <c:v>3.3022355745985434</c:v>
                </c:pt>
                <c:pt idx="34">
                  <c:v>2.1891086315540496</c:v>
                </c:pt>
                <c:pt idx="35">
                  <c:v>2.1897537391890909</c:v>
                </c:pt>
                <c:pt idx="36">
                  <c:v>2.7942906118880777</c:v>
                </c:pt>
                <c:pt idx="37">
                  <c:v>2.359998137455765</c:v>
                </c:pt>
                <c:pt idx="38">
                  <c:v>3.2162083335780127</c:v>
                </c:pt>
                <c:pt idx="39">
                  <c:v>3.4713456989998708</c:v>
                </c:pt>
                <c:pt idx="40">
                  <c:v>2.0690511601518295</c:v>
                </c:pt>
                <c:pt idx="41">
                  <c:v>2.2768788503257689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24160"/>
        <c:axId val="100125696"/>
      </c:barChart>
      <c:catAx>
        <c:axId val="10012416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00125696"/>
        <c:crosses val="autoZero"/>
        <c:auto val="1"/>
        <c:lblAlgn val="ctr"/>
        <c:lblOffset val="100"/>
        <c:noMultiLvlLbl val="0"/>
      </c:catAx>
      <c:valAx>
        <c:axId val="10012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124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</a:t>
            </a:r>
            <a:r>
              <a:rPr lang="et-EE" baseline="0"/>
              <a:t>teenuse(vesi+kanal) hind koos abonenttasu ja km-ga seisuga 30.06.2014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3'!$AC$1:$AC$2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3'!$AC$3:$AC$47</c:f>
            </c:numRef>
          </c:val>
        </c:ser>
        <c:ser>
          <c:idx val="1"/>
          <c:order val="1"/>
          <c:tx>
            <c:strRef>
              <c:f>'graafik 3'!$AD$1:$AD$2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3'!$AD$3:$AD$47</c:f>
            </c:numRef>
          </c:val>
        </c:ser>
        <c:ser>
          <c:idx val="2"/>
          <c:order val="2"/>
          <c:tx>
            <c:strRef>
              <c:f>'graafik 3'!$AE$1:$AE$2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3'!$AE$3:$AE$47</c:f>
            </c:numRef>
          </c:val>
        </c:ser>
        <c:ser>
          <c:idx val="3"/>
          <c:order val="3"/>
          <c:tx>
            <c:strRef>
              <c:f>'graafik 3'!$AF$1:$AF$2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3'!$AF$3:$AF$47</c:f>
            </c:numRef>
          </c:val>
        </c:ser>
        <c:ser>
          <c:idx val="4"/>
          <c:order val="4"/>
          <c:tx>
            <c:strRef>
              <c:f>'graafik 3'!$AG$1:$AG$2</c:f>
              <c:strCache>
                <c:ptCount val="1"/>
                <c:pt idx="0">
                  <c:v>Hind koos abonenttasuga 1 m³ kohta €  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3'!$AG$3:$AG$47</c:f>
            </c:numRef>
          </c:val>
        </c:ser>
        <c:ser>
          <c:idx val="5"/>
          <c:order val="5"/>
          <c:tx>
            <c:strRef>
              <c:f>'graafik 3'!$AH$1:$AH$2</c:f>
              <c:strCache>
                <c:ptCount val="1"/>
                <c:pt idx="0">
                  <c:v>Hind koos abonenttasuga 1 m³ kohta €  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3'!$AH$3:$AH$47</c:f>
            </c:numRef>
          </c:val>
        </c:ser>
        <c:ser>
          <c:idx val="6"/>
          <c:order val="6"/>
          <c:tx>
            <c:strRef>
              <c:f>'graafik 3'!$AI$1:$AI$2</c:f>
              <c:strCache>
                <c:ptCount val="1"/>
                <c:pt idx="0">
                  <c:v>Hind koos abonenttasuga 1 m³ kohta € +KM 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3'!$AI$3:$AI$47</c:f>
            </c:numRef>
          </c:val>
        </c:ser>
        <c:ser>
          <c:idx val="7"/>
          <c:order val="7"/>
          <c:tx>
            <c:strRef>
              <c:f>'graafik 3'!$AJ$1:$AJ$2</c:f>
              <c:strCache>
                <c:ptCount val="1"/>
                <c:pt idx="0">
                  <c:v>Hind koos abonenttasuga 1 m³ kohta € +KM 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3'!$AJ$3:$AJ$47</c:f>
            </c:numRef>
          </c:val>
        </c:ser>
        <c:ser>
          <c:idx val="8"/>
          <c:order val="8"/>
          <c:tx>
            <c:strRef>
              <c:f>'graafik 3'!$AK$1:$AK$2</c:f>
              <c:strCache>
                <c:ptCount val="1"/>
                <c:pt idx="0">
                  <c:v>Hind koos abonenttasuga 1 m³ kohta € +KM 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3'!$AK$3:$AK$47</c:f>
            </c:numRef>
          </c:val>
        </c:ser>
        <c:ser>
          <c:idx val="9"/>
          <c:order val="9"/>
          <c:tx>
            <c:strRef>
              <c:f>'graafik 3'!$AL$1:$AL$2</c:f>
              <c:strCache>
                <c:ptCount val="1"/>
                <c:pt idx="0">
                  <c:v>Hind koos abonenttasuga 1 m³ kohta € +KM 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3'!$AL$3:$AL$47</c:f>
            </c:numRef>
          </c:val>
        </c:ser>
        <c:ser>
          <c:idx val="10"/>
          <c:order val="10"/>
          <c:tx>
            <c:strRef>
              <c:f>'graafik 3'!$AM$1:$AM$2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3'!$AM$3:$AM$47</c:f>
            </c:numRef>
          </c:val>
        </c:ser>
        <c:ser>
          <c:idx val="11"/>
          <c:order val="11"/>
          <c:tx>
            <c:strRef>
              <c:f>'graafik 3'!$AN$1:$AN$2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3'!$AN$3:$AN$47</c:f>
            </c:numRef>
          </c:val>
        </c:ser>
        <c:ser>
          <c:idx val="12"/>
          <c:order val="12"/>
          <c:tx>
            <c:strRef>
              <c:f>'graafik 3'!$AO$1:$AO$2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3'!$AO$3:$AO$47</c:f>
            </c:numRef>
          </c:val>
        </c:ser>
        <c:ser>
          <c:idx val="13"/>
          <c:order val="13"/>
          <c:tx>
            <c:strRef>
              <c:f>'graafik 3'!$AP$1:$AP$2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3'!$AP$3:$AP$47</c:f>
            </c:numRef>
          </c:val>
        </c:ser>
        <c:ser>
          <c:idx val="14"/>
          <c:order val="14"/>
          <c:tx>
            <c:strRef>
              <c:f>'graafik 3'!$AQ$1:$AQ$2</c:f>
              <c:strCache>
                <c:ptCount val="1"/>
                <c:pt idx="0">
                  <c:v>Hind koos abonenttasuga 1 m³ kohta € +KM elanik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3'!$AQ$3:$AQ$47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2.8163999999999998</c:v>
                </c:pt>
                <c:pt idx="2">
                  <c:v>3.1512969132141522</c:v>
                </c:pt>
                <c:pt idx="3">
                  <c:v>1.8498141921120332</c:v>
                </c:pt>
                <c:pt idx="4">
                  <c:v>2.2784209877903763</c:v>
                </c:pt>
                <c:pt idx="5">
                  <c:v>2.6160000000000001</c:v>
                </c:pt>
                <c:pt idx="6">
                  <c:v>2.4935999999999998</c:v>
                </c:pt>
                <c:pt idx="7">
                  <c:v>1.6489053413768437</c:v>
                </c:pt>
                <c:pt idx="8">
                  <c:v>3.048</c:v>
                </c:pt>
                <c:pt idx="9">
                  <c:v>2.88</c:v>
                </c:pt>
                <c:pt idx="10">
                  <c:v>2.9424000000000001</c:v>
                </c:pt>
                <c:pt idx="11">
                  <c:v>2.4215441186397682</c:v>
                </c:pt>
                <c:pt idx="12">
                  <c:v>3.9840969291832047</c:v>
                </c:pt>
                <c:pt idx="13">
                  <c:v>3.024</c:v>
                </c:pt>
                <c:pt idx="14">
                  <c:v>4.0208554507097398</c:v>
                </c:pt>
                <c:pt idx="15">
                  <c:v>4.1449422632794457</c:v>
                </c:pt>
                <c:pt idx="16">
                  <c:v>3.1172245556677014</c:v>
                </c:pt>
                <c:pt idx="17">
                  <c:v>2.3279999999999998</c:v>
                </c:pt>
                <c:pt idx="18">
                  <c:v>3.036</c:v>
                </c:pt>
                <c:pt idx="19">
                  <c:v>2.9478648226251347</c:v>
                </c:pt>
                <c:pt idx="20">
                  <c:v>2.1360000000000001</c:v>
                </c:pt>
                <c:pt idx="21">
                  <c:v>2.3879999999999999</c:v>
                </c:pt>
                <c:pt idx="22">
                  <c:v>2.9939999999999998</c:v>
                </c:pt>
                <c:pt idx="23">
                  <c:v>2.2080000000000002</c:v>
                </c:pt>
                <c:pt idx="24">
                  <c:v>2.2199999999999998</c:v>
                </c:pt>
                <c:pt idx="25">
                  <c:v>1.98</c:v>
                </c:pt>
                <c:pt idx="26">
                  <c:v>2.7336</c:v>
                </c:pt>
                <c:pt idx="27">
                  <c:v>1.6319999999999999</c:v>
                </c:pt>
                <c:pt idx="28">
                  <c:v>3.3719999999999999</c:v>
                </c:pt>
                <c:pt idx="29">
                  <c:v>2.0759999999999996</c:v>
                </c:pt>
                <c:pt idx="30">
                  <c:v>2.4192</c:v>
                </c:pt>
                <c:pt idx="31">
                  <c:v>1.8959999999999999</c:v>
                </c:pt>
                <c:pt idx="32">
                  <c:v>2.8545281515833292</c:v>
                </c:pt>
                <c:pt idx="33">
                  <c:v>4.3440000000000003</c:v>
                </c:pt>
                <c:pt idx="34">
                  <c:v>2.2800000000000002</c:v>
                </c:pt>
                <c:pt idx="35">
                  <c:v>2.6196000000000002</c:v>
                </c:pt>
                <c:pt idx="36">
                  <c:v>3.3528000000000002</c:v>
                </c:pt>
                <c:pt idx="37">
                  <c:v>2.8319999999999999</c:v>
                </c:pt>
                <c:pt idx="38">
                  <c:v>6.9987707579111165</c:v>
                </c:pt>
                <c:pt idx="39">
                  <c:v>3.84</c:v>
                </c:pt>
                <c:pt idx="40">
                  <c:v>2.1048</c:v>
                </c:pt>
                <c:pt idx="41">
                  <c:v>2.7752196596736596</c:v>
                </c:pt>
              </c:numCache>
            </c:numRef>
          </c:val>
        </c:ser>
        <c:ser>
          <c:idx val="15"/>
          <c:order val="15"/>
          <c:tx>
            <c:strRef>
              <c:f>'graafik 3'!$AR$1:$AR$2</c:f>
              <c:strCache>
                <c:ptCount val="1"/>
                <c:pt idx="0">
                  <c:v>Hind koos abonenttasuga 1 m³ kohta € +KM ettevõte</c:v>
                </c:pt>
              </c:strCache>
            </c:strRef>
          </c:tx>
          <c:invertIfNegative val="0"/>
          <c:cat>
            <c:strRef>
              <c:f>'graafik 3'!$A$3:$AB$47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'graafik 3'!$AR$3:$AR$47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2.8170000000000002</c:v>
                </c:pt>
                <c:pt idx="2">
                  <c:v>3.3276327979334646</c:v>
                </c:pt>
                <c:pt idx="3">
                  <c:v>0</c:v>
                </c:pt>
                <c:pt idx="4">
                  <c:v>2.56647201932575</c:v>
                </c:pt>
                <c:pt idx="5">
                  <c:v>3.13</c:v>
                </c:pt>
                <c:pt idx="6">
                  <c:v>2.5</c:v>
                </c:pt>
                <c:pt idx="7">
                  <c:v>1.8888450982448681</c:v>
                </c:pt>
                <c:pt idx="8">
                  <c:v>3.048</c:v>
                </c:pt>
                <c:pt idx="9">
                  <c:v>2.88</c:v>
                </c:pt>
                <c:pt idx="10">
                  <c:v>3.0449999999999999</c:v>
                </c:pt>
                <c:pt idx="11">
                  <c:v>2.3227147084688817</c:v>
                </c:pt>
                <c:pt idx="12">
                  <c:v>5.5813424210994214</c:v>
                </c:pt>
                <c:pt idx="13">
                  <c:v>3.63</c:v>
                </c:pt>
                <c:pt idx="14">
                  <c:v>4.0108152933071155</c:v>
                </c:pt>
                <c:pt idx="15">
                  <c:v>3.996125024117307</c:v>
                </c:pt>
                <c:pt idx="16">
                  <c:v>3.7356271014384417</c:v>
                </c:pt>
                <c:pt idx="17">
                  <c:v>2.33</c:v>
                </c:pt>
                <c:pt idx="18">
                  <c:v>3.036</c:v>
                </c:pt>
                <c:pt idx="19">
                  <c:v>3.5752833712486805</c:v>
                </c:pt>
                <c:pt idx="20">
                  <c:v>3.0720000000000001</c:v>
                </c:pt>
                <c:pt idx="21">
                  <c:v>2.39</c:v>
                </c:pt>
                <c:pt idx="22">
                  <c:v>3.274</c:v>
                </c:pt>
                <c:pt idx="23">
                  <c:v>2.7359999999999998</c:v>
                </c:pt>
                <c:pt idx="24">
                  <c:v>2.2199999999999998</c:v>
                </c:pt>
                <c:pt idx="25">
                  <c:v>1.98</c:v>
                </c:pt>
                <c:pt idx="26">
                  <c:v>3.9420000000000002</c:v>
                </c:pt>
                <c:pt idx="27">
                  <c:v>1.968</c:v>
                </c:pt>
                <c:pt idx="28">
                  <c:v>5.6280000000000001</c:v>
                </c:pt>
                <c:pt idx="29">
                  <c:v>4.84</c:v>
                </c:pt>
                <c:pt idx="30">
                  <c:v>2.85</c:v>
                </c:pt>
                <c:pt idx="31">
                  <c:v>1.8959999999999999</c:v>
                </c:pt>
                <c:pt idx="32">
                  <c:v>2.6987859374130978</c:v>
                </c:pt>
                <c:pt idx="33">
                  <c:v>4.3440000000000003</c:v>
                </c:pt>
                <c:pt idx="34">
                  <c:v>2.6280000000000001</c:v>
                </c:pt>
                <c:pt idx="35">
                  <c:v>2.62</c:v>
                </c:pt>
                <c:pt idx="36">
                  <c:v>3.3530999999999995</c:v>
                </c:pt>
                <c:pt idx="37">
                  <c:v>2.8319999999999999</c:v>
                </c:pt>
                <c:pt idx="38">
                  <c:v>3.8169016800653002</c:v>
                </c:pt>
                <c:pt idx="39">
                  <c:v>4.4000000000000004</c:v>
                </c:pt>
                <c:pt idx="40">
                  <c:v>2.11</c:v>
                </c:pt>
                <c:pt idx="41">
                  <c:v>2.7541040636609577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84928"/>
        <c:axId val="100686464"/>
      </c:barChart>
      <c:catAx>
        <c:axId val="100684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0686464"/>
        <c:crosses val="autoZero"/>
        <c:auto val="1"/>
        <c:lblAlgn val="ctr"/>
        <c:lblOffset val="100"/>
        <c:noMultiLvlLbl val="0"/>
      </c:catAx>
      <c:valAx>
        <c:axId val="100686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684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 ja kanalisatsiooniteenuse hind elanikele seisuga 30.06.2014 koos km-ga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 ja kanali hind +km'!$B$1:$B$2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+km'!$B$3:$B$47</c:f>
            </c:numRef>
          </c:val>
        </c:ser>
        <c:ser>
          <c:idx val="1"/>
          <c:order val="1"/>
          <c:tx>
            <c:strRef>
              <c:f>'elanike vee ja kanali hind +km'!$C$1:$C$2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+km'!$C$3:$C$47</c:f>
            </c:numRef>
          </c:val>
        </c:ser>
        <c:ser>
          <c:idx val="2"/>
          <c:order val="2"/>
          <c:tx>
            <c:strRef>
              <c:f>'elanike vee ja kanali hind +km'!$D$1:$D$2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+km'!$D$3:$D$47</c:f>
            </c:numRef>
          </c:val>
        </c:ser>
        <c:ser>
          <c:idx val="3"/>
          <c:order val="3"/>
          <c:tx>
            <c:strRef>
              <c:f>'elanike vee ja kanali hind +km'!$E$1:$E$2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+km'!$E$3:$E$47</c:f>
            </c:numRef>
          </c:val>
        </c:ser>
        <c:ser>
          <c:idx val="4"/>
          <c:order val="4"/>
          <c:tx>
            <c:strRef>
              <c:f>'elanike vee ja kanali hind +km'!$F$1:$F$2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+km'!$F$3:$F$47</c:f>
            </c:numRef>
          </c:val>
        </c:ser>
        <c:ser>
          <c:idx val="5"/>
          <c:order val="5"/>
          <c:tx>
            <c:strRef>
              <c:f>'elanike vee ja kanali hind +km'!$G$1:$G$2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+km'!$G$3:$G$47</c:f>
            </c:numRef>
          </c:val>
        </c:ser>
        <c:ser>
          <c:idx val="6"/>
          <c:order val="6"/>
          <c:tx>
            <c:strRef>
              <c:f>'elanike vee ja kanali hind +km'!$H$1:$H$2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+km'!$H$3:$H$47</c:f>
            </c:numRef>
          </c:val>
        </c:ser>
        <c:ser>
          <c:idx val="7"/>
          <c:order val="7"/>
          <c:tx>
            <c:strRef>
              <c:f>'elanike vee ja kanali hind +km'!$I$1:$I$2</c:f>
              <c:strCache>
                <c:ptCount val="1"/>
                <c:pt idx="0">
                  <c:v>Vee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+km'!$I$3:$I$47</c:f>
            </c:numRef>
          </c:val>
        </c:ser>
        <c:ser>
          <c:idx val="8"/>
          <c:order val="8"/>
          <c:tx>
            <c:strRef>
              <c:f>'elanike vee ja kanali hind +km'!$J$1:$J$2</c:f>
              <c:strCache>
                <c:ptCount val="1"/>
                <c:pt idx="0">
                  <c:v>Vee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+km'!$J$3:$J$47</c:f>
            </c:numRef>
          </c:val>
        </c:ser>
        <c:ser>
          <c:idx val="9"/>
          <c:order val="9"/>
          <c:tx>
            <c:strRef>
              <c:f>'elanike vee ja kanali hind +km'!$K$1:$K$2</c:f>
              <c:strCache>
                <c:ptCount val="1"/>
                <c:pt idx="0">
                  <c:v>Kanali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+km'!$K$3:$K$47</c:f>
            </c:numRef>
          </c:val>
        </c:ser>
        <c:ser>
          <c:idx val="10"/>
          <c:order val="10"/>
          <c:tx>
            <c:strRef>
              <c:f>'elanike vee ja kanali hind +km'!$L$1:$L$2</c:f>
              <c:strCache>
                <c:ptCount val="1"/>
                <c:pt idx="0">
                  <c:v>Kanali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+km'!$L$3:$L$47</c:f>
            </c:numRef>
          </c:val>
        </c:ser>
        <c:ser>
          <c:idx val="11"/>
          <c:order val="11"/>
          <c:tx>
            <c:strRef>
              <c:f>'elanike vee ja kanali hind +km'!$M$1:$M$2</c:f>
              <c:strCache>
                <c:ptCount val="1"/>
                <c:pt idx="0">
                  <c:v>Vee hind €+KM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+km'!$M$3:$M$47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1.2949999999999999</c:v>
                </c:pt>
                <c:pt idx="2">
                  <c:v>1.4308135978327361</c:v>
                </c:pt>
                <c:pt idx="3">
                  <c:v>0.88</c:v>
                </c:pt>
                <c:pt idx="4">
                  <c:v>0.95915780493007108</c:v>
                </c:pt>
                <c:pt idx="5">
                  <c:v>1.06</c:v>
                </c:pt>
                <c:pt idx="6">
                  <c:v>1.1399999999999999</c:v>
                </c:pt>
                <c:pt idx="7">
                  <c:v>0.65900000000000003</c:v>
                </c:pt>
                <c:pt idx="8">
                  <c:v>1.224</c:v>
                </c:pt>
                <c:pt idx="9">
                  <c:v>0.96</c:v>
                </c:pt>
                <c:pt idx="10">
                  <c:v>1.38</c:v>
                </c:pt>
                <c:pt idx="11">
                  <c:v>1.06</c:v>
                </c:pt>
                <c:pt idx="12">
                  <c:v>1.5840000000000001</c:v>
                </c:pt>
                <c:pt idx="13">
                  <c:v>1.06</c:v>
                </c:pt>
                <c:pt idx="14">
                  <c:v>1.2</c:v>
                </c:pt>
                <c:pt idx="15">
                  <c:v>1.752</c:v>
                </c:pt>
                <c:pt idx="16">
                  <c:v>1.0747305341456361</c:v>
                </c:pt>
                <c:pt idx="17">
                  <c:v>0.96</c:v>
                </c:pt>
                <c:pt idx="18">
                  <c:v>1.3320000000000001</c:v>
                </c:pt>
                <c:pt idx="19">
                  <c:v>1.0104</c:v>
                </c:pt>
                <c:pt idx="20">
                  <c:v>1.0680000000000001</c:v>
                </c:pt>
                <c:pt idx="21">
                  <c:v>0.9</c:v>
                </c:pt>
                <c:pt idx="22">
                  <c:v>1.3959999999999999</c:v>
                </c:pt>
                <c:pt idx="23">
                  <c:v>0.74399999999999999</c:v>
                </c:pt>
                <c:pt idx="24">
                  <c:v>1.1879999999999999</c:v>
                </c:pt>
                <c:pt idx="25">
                  <c:v>0.85</c:v>
                </c:pt>
                <c:pt idx="26">
                  <c:v>1.3560000000000001</c:v>
                </c:pt>
                <c:pt idx="27">
                  <c:v>0.92400000000000004</c:v>
                </c:pt>
                <c:pt idx="28">
                  <c:v>1.3440000000000001</c:v>
                </c:pt>
                <c:pt idx="29">
                  <c:v>1.1399999999999999</c:v>
                </c:pt>
                <c:pt idx="30">
                  <c:v>1.069</c:v>
                </c:pt>
                <c:pt idx="31">
                  <c:v>0.69599999999999995</c:v>
                </c:pt>
                <c:pt idx="32">
                  <c:v>1.0920000000000001</c:v>
                </c:pt>
                <c:pt idx="33">
                  <c:v>1.704</c:v>
                </c:pt>
                <c:pt idx="34">
                  <c:v>1.0920000000000001</c:v>
                </c:pt>
                <c:pt idx="35">
                  <c:v>1.21</c:v>
                </c:pt>
                <c:pt idx="36">
                  <c:v>1.0551999999999999</c:v>
                </c:pt>
                <c:pt idx="37">
                  <c:v>0.97199999999999998</c:v>
                </c:pt>
                <c:pt idx="38">
                  <c:v>1.6679999999999999</c:v>
                </c:pt>
                <c:pt idx="39">
                  <c:v>1.5</c:v>
                </c:pt>
                <c:pt idx="40">
                  <c:v>0.92</c:v>
                </c:pt>
                <c:pt idx="41">
                  <c:v>1.02</c:v>
                </c:pt>
              </c:numCache>
            </c:numRef>
          </c:val>
        </c:ser>
        <c:ser>
          <c:idx val="12"/>
          <c:order val="12"/>
          <c:tx>
            <c:strRef>
              <c:f>'elanike vee ja kanali hind +km'!$N$1:$N$2</c:f>
              <c:strCache>
                <c:ptCount val="1"/>
                <c:pt idx="0">
                  <c:v>Vee hind €+KM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+km'!$N$3:$N$47</c:f>
            </c:numRef>
          </c:val>
        </c:ser>
        <c:ser>
          <c:idx val="13"/>
          <c:order val="13"/>
          <c:tx>
            <c:strRef>
              <c:f>'elanike vee ja kanali hind +km'!$O$1:$O$2</c:f>
              <c:strCache>
                <c:ptCount val="1"/>
                <c:pt idx="0">
                  <c:v>Kanali hind €+KM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 ja kanali hind +km'!$O$3:$O$47</c:f>
              <c:numCache>
                <c:formatCode>General</c:formatCode>
                <c:ptCount val="45"/>
                <c:pt idx="0">
                  <c:v>0</c:v>
                </c:pt>
                <c:pt idx="1">
                  <c:v>1.522</c:v>
                </c:pt>
                <c:pt idx="2">
                  <c:v>1.7204833153814161</c:v>
                </c:pt>
                <c:pt idx="3">
                  <c:v>0.71</c:v>
                </c:pt>
                <c:pt idx="4" formatCode="0.00">
                  <c:v>1.3192631828603052</c:v>
                </c:pt>
                <c:pt idx="5">
                  <c:v>1.56</c:v>
                </c:pt>
                <c:pt idx="6">
                  <c:v>1.36</c:v>
                </c:pt>
                <c:pt idx="7">
                  <c:v>0.96899999999999997</c:v>
                </c:pt>
                <c:pt idx="8">
                  <c:v>1.8240000000000001</c:v>
                </c:pt>
                <c:pt idx="9">
                  <c:v>1.92</c:v>
                </c:pt>
                <c:pt idx="10">
                  <c:v>1.56</c:v>
                </c:pt>
                <c:pt idx="11">
                  <c:v>1.0900000000000001</c:v>
                </c:pt>
                <c:pt idx="12">
                  <c:v>2.7120000000000002</c:v>
                </c:pt>
                <c:pt idx="13">
                  <c:v>1.97</c:v>
                </c:pt>
                <c:pt idx="14">
                  <c:v>2.496</c:v>
                </c:pt>
                <c:pt idx="15">
                  <c:v>2.2080000000000002</c:v>
                </c:pt>
                <c:pt idx="16">
                  <c:v>2.0372513508254628</c:v>
                </c:pt>
                <c:pt idx="17">
                  <c:v>1.37</c:v>
                </c:pt>
                <c:pt idx="18">
                  <c:v>1.704</c:v>
                </c:pt>
                <c:pt idx="19">
                  <c:v>1.7664</c:v>
                </c:pt>
                <c:pt idx="20">
                  <c:v>1.0680000000000001</c:v>
                </c:pt>
                <c:pt idx="21">
                  <c:v>1.49</c:v>
                </c:pt>
                <c:pt idx="22">
                  <c:v>1.5980000000000001</c:v>
                </c:pt>
                <c:pt idx="23">
                  <c:v>1.464</c:v>
                </c:pt>
                <c:pt idx="24">
                  <c:v>1.032</c:v>
                </c:pt>
                <c:pt idx="25">
                  <c:v>1.1299999999999999</c:v>
                </c:pt>
                <c:pt idx="26">
                  <c:v>1.3779999999999999</c:v>
                </c:pt>
                <c:pt idx="27">
                  <c:v>0.70799999999999996</c:v>
                </c:pt>
                <c:pt idx="28">
                  <c:v>2.028</c:v>
                </c:pt>
                <c:pt idx="29">
                  <c:v>0.94</c:v>
                </c:pt>
                <c:pt idx="30">
                  <c:v>1.35</c:v>
                </c:pt>
                <c:pt idx="31">
                  <c:v>1.2</c:v>
                </c:pt>
                <c:pt idx="32">
                  <c:v>1.5840000000000001</c:v>
                </c:pt>
                <c:pt idx="33">
                  <c:v>2.64</c:v>
                </c:pt>
                <c:pt idx="34">
                  <c:v>1.1879999999999999</c:v>
                </c:pt>
                <c:pt idx="35">
                  <c:v>1.41</c:v>
                </c:pt>
                <c:pt idx="36">
                  <c:v>2.2978999999999998</c:v>
                </c:pt>
                <c:pt idx="37">
                  <c:v>1.86</c:v>
                </c:pt>
                <c:pt idx="38">
                  <c:v>1.976</c:v>
                </c:pt>
                <c:pt idx="39">
                  <c:v>2.34</c:v>
                </c:pt>
                <c:pt idx="40">
                  <c:v>1.19</c:v>
                </c:pt>
                <c:pt idx="41">
                  <c:v>1.716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81280"/>
        <c:axId val="93287168"/>
      </c:barChart>
      <c:catAx>
        <c:axId val="93281280"/>
        <c:scaling>
          <c:orientation val="minMax"/>
        </c:scaling>
        <c:delete val="0"/>
        <c:axPos val="b"/>
        <c:majorTickMark val="out"/>
        <c:minorTickMark val="none"/>
        <c:tickLblPos val="nextTo"/>
        <c:crossAx val="93287168"/>
        <c:crosses val="autoZero"/>
        <c:auto val="1"/>
        <c:lblAlgn val="ctr"/>
        <c:lblOffset val="100"/>
        <c:noMultiLvlLbl val="0"/>
      </c:catAx>
      <c:valAx>
        <c:axId val="93287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281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 baseline="0"/>
              <a:t>Vee ja kanalsatsiooniteenuse hind elanikele koos abonenttasu ja käibemaksuga seisuga 30.06.2014</a:t>
            </a:r>
            <a:endParaRPr lang="et-EE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232180737970021E-2"/>
          <c:y val="0.26983688386956811"/>
          <c:w val="0.68424298229403335"/>
          <c:h val="0.335652222371861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 vee ja kanali hind+ab.+km'!$AC$1:$AC$2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hind+ab.+km'!$AC$3:$AC$47</c:f>
            </c:numRef>
          </c:val>
        </c:ser>
        <c:ser>
          <c:idx val="1"/>
          <c:order val="1"/>
          <c:tx>
            <c:strRef>
              <c:f>'el vee ja kanali hind+ab.+km'!$AD$1:$AD$2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hind+ab.+km'!$AD$3:$AD$47</c:f>
            </c:numRef>
          </c:val>
        </c:ser>
        <c:ser>
          <c:idx val="2"/>
          <c:order val="2"/>
          <c:tx>
            <c:strRef>
              <c:f>'el vee ja kanali hind+ab.+km'!$AE$1:$AE$2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hind+ab.+km'!$AE$3:$AE$47</c:f>
            </c:numRef>
          </c:val>
        </c:ser>
        <c:ser>
          <c:idx val="3"/>
          <c:order val="3"/>
          <c:tx>
            <c:strRef>
              <c:f>'el vee ja kanali hind+ab.+km'!$AF$1:$AF$2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hind+ab.+km'!$AF$3:$AF$47</c:f>
            </c:numRef>
          </c:val>
        </c:ser>
        <c:ser>
          <c:idx val="4"/>
          <c:order val="4"/>
          <c:tx>
            <c:strRef>
              <c:f>'el vee ja kanali hind+ab.+km'!$AG$1:$AG$2</c:f>
              <c:strCache>
                <c:ptCount val="1"/>
                <c:pt idx="0">
                  <c:v>Hind koos abonenttasuga 1 m³ kohta €  elanikud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hind+ab.+km'!$AG$3:$AG$47</c:f>
            </c:numRef>
          </c:val>
        </c:ser>
        <c:ser>
          <c:idx val="5"/>
          <c:order val="5"/>
          <c:tx>
            <c:strRef>
              <c:f>'el vee ja kanali hind+ab.+km'!$AH$1:$AH$2</c:f>
              <c:strCache>
                <c:ptCount val="1"/>
                <c:pt idx="0">
                  <c:v>Hind koos abonenttasuga 1 m³ kohta €  elanikud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hind+ab.+km'!$AH$3:$AH$47</c:f>
            </c:numRef>
          </c:val>
        </c:ser>
        <c:ser>
          <c:idx val="6"/>
          <c:order val="6"/>
          <c:tx>
            <c:strRef>
              <c:f>'el vee ja kanali hind+ab.+km'!$AI$1:$AI$2</c:f>
              <c:strCache>
                <c:ptCount val="1"/>
                <c:pt idx="0">
                  <c:v>Hind koos abonenttasuga 1 m³ kohta € +KM elanikud vesi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hind+ab.+km'!$AI$3:$AI$47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1.2948</c:v>
                </c:pt>
                <c:pt idx="2">
                  <c:v>1.4308135978327361</c:v>
                </c:pt>
                <c:pt idx="3">
                  <c:v>1.0252249332646466</c:v>
                </c:pt>
                <c:pt idx="4">
                  <c:v>0.95915780493007108</c:v>
                </c:pt>
                <c:pt idx="5">
                  <c:v>1.056</c:v>
                </c:pt>
                <c:pt idx="6">
                  <c:v>1.1375999999999999</c:v>
                </c:pt>
                <c:pt idx="7">
                  <c:v>0.66877126501075568</c:v>
                </c:pt>
                <c:pt idx="8">
                  <c:v>1.224</c:v>
                </c:pt>
                <c:pt idx="9">
                  <c:v>0.96</c:v>
                </c:pt>
                <c:pt idx="10">
                  <c:v>1.38</c:v>
                </c:pt>
                <c:pt idx="11">
                  <c:v>1.1925744127595772</c:v>
                </c:pt>
                <c:pt idx="12">
                  <c:v>1.8120969291832045</c:v>
                </c:pt>
                <c:pt idx="13">
                  <c:v>1.056</c:v>
                </c:pt>
                <c:pt idx="14">
                  <c:v>1.3312288930581613</c:v>
                </c:pt>
                <c:pt idx="15">
                  <c:v>1.9369422632794455</c:v>
                </c:pt>
                <c:pt idx="16">
                  <c:v>1.0773868043991983</c:v>
                </c:pt>
                <c:pt idx="17">
                  <c:v>0.96</c:v>
                </c:pt>
                <c:pt idx="18">
                  <c:v>1.3320000000000001</c:v>
                </c:pt>
                <c:pt idx="19">
                  <c:v>1.0956912316942711</c:v>
                </c:pt>
                <c:pt idx="20">
                  <c:v>1.0680000000000001</c:v>
                </c:pt>
                <c:pt idx="21">
                  <c:v>0.89999999999999991</c:v>
                </c:pt>
                <c:pt idx="22">
                  <c:v>1.3956</c:v>
                </c:pt>
                <c:pt idx="23">
                  <c:v>0.74399999999999999</c:v>
                </c:pt>
                <c:pt idx="24">
                  <c:v>1.1879999999999999</c:v>
                </c:pt>
                <c:pt idx="25">
                  <c:v>0.85199999999999998</c:v>
                </c:pt>
                <c:pt idx="26">
                  <c:v>1.3559999999999999</c:v>
                </c:pt>
                <c:pt idx="27">
                  <c:v>0.92399999999999993</c:v>
                </c:pt>
                <c:pt idx="28">
                  <c:v>1.3440000000000001</c:v>
                </c:pt>
                <c:pt idx="29">
                  <c:v>1.1399999999999999</c:v>
                </c:pt>
                <c:pt idx="30">
                  <c:v>1.0691999999999999</c:v>
                </c:pt>
                <c:pt idx="31">
                  <c:v>0.69599999999999995</c:v>
                </c:pt>
                <c:pt idx="32">
                  <c:v>1.1805996265670846</c:v>
                </c:pt>
                <c:pt idx="33">
                  <c:v>1.704</c:v>
                </c:pt>
                <c:pt idx="34">
                  <c:v>1.0920000000000001</c:v>
                </c:pt>
                <c:pt idx="35">
                  <c:v>1.2096</c:v>
                </c:pt>
                <c:pt idx="36">
                  <c:v>1.0548</c:v>
                </c:pt>
                <c:pt idx="37">
                  <c:v>0.97199999999999998</c:v>
                </c:pt>
                <c:pt idx="38">
                  <c:v>2.6877418561770128</c:v>
                </c:pt>
                <c:pt idx="39">
                  <c:v>1.5</c:v>
                </c:pt>
                <c:pt idx="40">
                  <c:v>0.92159999999999997</c:v>
                </c:pt>
                <c:pt idx="41">
                  <c:v>1.0399858229400156</c:v>
                </c:pt>
              </c:numCache>
            </c:numRef>
          </c:val>
        </c:ser>
        <c:ser>
          <c:idx val="7"/>
          <c:order val="7"/>
          <c:tx>
            <c:strRef>
              <c:f>'el vee ja kanali hind+ab.+km'!$AJ$1:$AJ$2</c:f>
              <c:strCache>
                <c:ptCount val="1"/>
                <c:pt idx="0">
                  <c:v>Hind koos abonenttasuga 1 m³ kohta € +KM elanikud kanal</c:v>
                </c:pt>
              </c:strCache>
            </c:strRef>
          </c:tx>
          <c:invertIfNegative val="0"/>
          <c:cat>
            <c:strRef>
              <c:f>'el vee ja kanali hind+ab.+km'!$A$3:$AB$47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 vee ja kanali hind+ab.+km'!$AJ$3:$AJ$47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1.5216000000000001</c:v>
                </c:pt>
                <c:pt idx="2">
                  <c:v>1.7204833153814161</c:v>
                </c:pt>
                <c:pt idx="3">
                  <c:v>0.82458925884738654</c:v>
                </c:pt>
                <c:pt idx="4">
                  <c:v>1.3192631828603052</c:v>
                </c:pt>
                <c:pt idx="5">
                  <c:v>1.56</c:v>
                </c:pt>
                <c:pt idx="6">
                  <c:v>1.3559999999999999</c:v>
                </c:pt>
                <c:pt idx="7">
                  <c:v>0.98013407636608818</c:v>
                </c:pt>
                <c:pt idx="8">
                  <c:v>1.8239999999999998</c:v>
                </c:pt>
                <c:pt idx="9">
                  <c:v>1.92</c:v>
                </c:pt>
                <c:pt idx="10">
                  <c:v>1.5624</c:v>
                </c:pt>
                <c:pt idx="11">
                  <c:v>1.2289697058801907</c:v>
                </c:pt>
                <c:pt idx="12">
                  <c:v>2.1720000000000002</c:v>
                </c:pt>
                <c:pt idx="13">
                  <c:v>1.9679999999999997</c:v>
                </c:pt>
                <c:pt idx="14">
                  <c:v>2.6896265576515788</c:v>
                </c:pt>
                <c:pt idx="15">
                  <c:v>2.2080000000000002</c:v>
                </c:pt>
                <c:pt idx="16">
                  <c:v>2.0398377512685033</c:v>
                </c:pt>
                <c:pt idx="17">
                  <c:v>1.3679999999999999</c:v>
                </c:pt>
                <c:pt idx="18">
                  <c:v>1.704</c:v>
                </c:pt>
                <c:pt idx="19">
                  <c:v>1.8521735909308636</c:v>
                </c:pt>
                <c:pt idx="20">
                  <c:v>1.0680000000000001</c:v>
                </c:pt>
                <c:pt idx="21">
                  <c:v>1.488</c:v>
                </c:pt>
                <c:pt idx="22">
                  <c:v>1.5984</c:v>
                </c:pt>
                <c:pt idx="23">
                  <c:v>1.464</c:v>
                </c:pt>
                <c:pt idx="24">
                  <c:v>1.032</c:v>
                </c:pt>
                <c:pt idx="25">
                  <c:v>1.1279999999999999</c:v>
                </c:pt>
                <c:pt idx="26">
                  <c:v>1.3775999999999999</c:v>
                </c:pt>
                <c:pt idx="27">
                  <c:v>0.70799999999999996</c:v>
                </c:pt>
                <c:pt idx="28">
                  <c:v>2.028</c:v>
                </c:pt>
                <c:pt idx="29">
                  <c:v>0.93599999999999994</c:v>
                </c:pt>
                <c:pt idx="30">
                  <c:v>1.3499999999999999</c:v>
                </c:pt>
                <c:pt idx="31">
                  <c:v>1.2</c:v>
                </c:pt>
                <c:pt idx="32">
                  <c:v>1.6739285250162443</c:v>
                </c:pt>
                <c:pt idx="33">
                  <c:v>2.64</c:v>
                </c:pt>
                <c:pt idx="34">
                  <c:v>1.1879999999999999</c:v>
                </c:pt>
                <c:pt idx="35">
                  <c:v>1.41</c:v>
                </c:pt>
                <c:pt idx="36">
                  <c:v>2.298</c:v>
                </c:pt>
                <c:pt idx="37">
                  <c:v>1.8599999999999999</c:v>
                </c:pt>
                <c:pt idx="38">
                  <c:v>4.3110289017341037</c:v>
                </c:pt>
                <c:pt idx="39">
                  <c:v>2.34</c:v>
                </c:pt>
                <c:pt idx="40">
                  <c:v>1.1832</c:v>
                </c:pt>
                <c:pt idx="41">
                  <c:v>1.7352338367336437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00000"/>
        <c:axId val="98801536"/>
      </c:barChart>
      <c:catAx>
        <c:axId val="98800000"/>
        <c:scaling>
          <c:orientation val="minMax"/>
        </c:scaling>
        <c:delete val="0"/>
        <c:axPos val="b"/>
        <c:majorTickMark val="out"/>
        <c:minorTickMark val="none"/>
        <c:tickLblPos val="nextTo"/>
        <c:crossAx val="98801536"/>
        <c:crosses val="autoZero"/>
        <c:auto val="1"/>
        <c:lblAlgn val="ctr"/>
        <c:lblOffset val="100"/>
        <c:noMultiLvlLbl val="0"/>
      </c:catAx>
      <c:valAx>
        <c:axId val="98801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8000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 hind elanikele käibemaksuga € (Vesi+kanal ) 30.06.2014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veeteenuse hind+km'!$AC$1:$AC$2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hind+km'!$AC$3:$AC$47</c:f>
            </c:numRef>
          </c:val>
        </c:ser>
        <c:ser>
          <c:idx val="1"/>
          <c:order val="1"/>
          <c:tx>
            <c:strRef>
              <c:f>'elanike veeteenuse hind+km'!$AD$1:$AD$2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hind+km'!$AD$3:$AD$47</c:f>
            </c:numRef>
          </c:val>
        </c:ser>
        <c:ser>
          <c:idx val="2"/>
          <c:order val="2"/>
          <c:tx>
            <c:strRef>
              <c:f>'elanike veeteenuse hind+km'!$AE$1:$AE$2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hind+km'!$AE$3:$AE$47</c:f>
            </c:numRef>
          </c:val>
        </c:ser>
        <c:ser>
          <c:idx val="3"/>
          <c:order val="3"/>
          <c:tx>
            <c:strRef>
              <c:f>'elanike veeteenuse hind+km'!$AF$1:$AF$2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hind+km'!$AF$3:$AF$47</c:f>
            </c:numRef>
          </c:val>
        </c:ser>
        <c:ser>
          <c:idx val="4"/>
          <c:order val="4"/>
          <c:tx>
            <c:strRef>
              <c:f>'elanike veeteenuse hind+km'!$AG$1:$AG$2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hind+km'!$AG$3:$AG$47</c:f>
            </c:numRef>
          </c:val>
        </c:ser>
        <c:ser>
          <c:idx val="5"/>
          <c:order val="5"/>
          <c:tx>
            <c:strRef>
              <c:f>'elanike veeteenuse hind+km'!$AH$1:$AH$2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hind+km'!$AH$3:$AH$47</c:f>
            </c:numRef>
          </c:val>
        </c:ser>
        <c:ser>
          <c:idx val="6"/>
          <c:order val="6"/>
          <c:tx>
            <c:strRef>
              <c:f>'elanike veeteenuse hind+km'!$AI$1:$AI$2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hind+km'!$AI$3:$AI$47</c:f>
            </c:numRef>
          </c:val>
        </c:ser>
        <c:ser>
          <c:idx val="7"/>
          <c:order val="7"/>
          <c:tx>
            <c:strRef>
              <c:f>'elanike veeteenuse hind+km'!$AJ$1:$AJ$2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hind+km'!$AJ$3:$AJ$47</c:f>
            </c:numRef>
          </c:val>
        </c:ser>
        <c:ser>
          <c:idx val="8"/>
          <c:order val="8"/>
          <c:tx>
            <c:strRef>
              <c:f>'elanike veeteenuse hind+km'!$AK$1:$AK$2</c:f>
              <c:strCache>
                <c:ptCount val="1"/>
                <c:pt idx="0">
                  <c:v>tulu 1 m³ kohta koos abonenttasuga € Vesi+kanal €+KM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hind+km'!$AK$3:$AK$47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2.8170000000000002</c:v>
                </c:pt>
                <c:pt idx="2">
                  <c:v>3.1512969132141522</c:v>
                </c:pt>
                <c:pt idx="3">
                  <c:v>1.5899999999999999</c:v>
                </c:pt>
                <c:pt idx="4">
                  <c:v>2.2784209877903763</c:v>
                </c:pt>
                <c:pt idx="5">
                  <c:v>2.62</c:v>
                </c:pt>
                <c:pt idx="6">
                  <c:v>2.5</c:v>
                </c:pt>
                <c:pt idx="7">
                  <c:v>1.6280000000000001</c:v>
                </c:pt>
                <c:pt idx="8">
                  <c:v>3.048</c:v>
                </c:pt>
                <c:pt idx="9">
                  <c:v>2.88</c:v>
                </c:pt>
                <c:pt idx="10">
                  <c:v>2.94</c:v>
                </c:pt>
                <c:pt idx="11">
                  <c:v>2.1500000000000004</c:v>
                </c:pt>
                <c:pt idx="12">
                  <c:v>4.2960000000000003</c:v>
                </c:pt>
                <c:pt idx="13">
                  <c:v>3.0300000000000002</c:v>
                </c:pt>
                <c:pt idx="14">
                  <c:v>3.6959999999999997</c:v>
                </c:pt>
                <c:pt idx="15">
                  <c:v>3.96</c:v>
                </c:pt>
                <c:pt idx="16">
                  <c:v>3.1119818849710992</c:v>
                </c:pt>
                <c:pt idx="17">
                  <c:v>2.33</c:v>
                </c:pt>
                <c:pt idx="18">
                  <c:v>3.036</c:v>
                </c:pt>
                <c:pt idx="19">
                  <c:v>2.7767999999999997</c:v>
                </c:pt>
                <c:pt idx="20">
                  <c:v>2.1360000000000001</c:v>
                </c:pt>
                <c:pt idx="21">
                  <c:v>2.39</c:v>
                </c:pt>
                <c:pt idx="22">
                  <c:v>2.9939999999999998</c:v>
                </c:pt>
                <c:pt idx="23">
                  <c:v>2.2080000000000002</c:v>
                </c:pt>
                <c:pt idx="24">
                  <c:v>2.2199999999999998</c:v>
                </c:pt>
                <c:pt idx="25">
                  <c:v>1.98</c:v>
                </c:pt>
                <c:pt idx="26">
                  <c:v>2.734</c:v>
                </c:pt>
                <c:pt idx="27">
                  <c:v>1.6320000000000001</c:v>
                </c:pt>
                <c:pt idx="28">
                  <c:v>3.3719999999999999</c:v>
                </c:pt>
                <c:pt idx="29">
                  <c:v>2.08</c:v>
                </c:pt>
                <c:pt idx="30">
                  <c:v>2.419</c:v>
                </c:pt>
                <c:pt idx="31">
                  <c:v>1.8959999999999999</c:v>
                </c:pt>
                <c:pt idx="32">
                  <c:v>2.6760000000000002</c:v>
                </c:pt>
                <c:pt idx="33">
                  <c:v>4.3440000000000003</c:v>
                </c:pt>
                <c:pt idx="34">
                  <c:v>2.2800000000000002</c:v>
                </c:pt>
                <c:pt idx="35">
                  <c:v>2.62</c:v>
                </c:pt>
                <c:pt idx="36">
                  <c:v>3.3530999999999995</c:v>
                </c:pt>
                <c:pt idx="37">
                  <c:v>2.8319999999999999</c:v>
                </c:pt>
                <c:pt idx="38">
                  <c:v>3.6440000000000001</c:v>
                </c:pt>
                <c:pt idx="39">
                  <c:v>3.84</c:v>
                </c:pt>
                <c:pt idx="40">
                  <c:v>2.11</c:v>
                </c:pt>
                <c:pt idx="41">
                  <c:v>2.7359999999999998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72800"/>
        <c:axId val="98974336"/>
      </c:barChart>
      <c:catAx>
        <c:axId val="98972800"/>
        <c:scaling>
          <c:orientation val="minMax"/>
        </c:scaling>
        <c:delete val="0"/>
        <c:axPos val="b"/>
        <c:majorTickMark val="out"/>
        <c:minorTickMark val="none"/>
        <c:tickLblPos val="nextTo"/>
        <c:crossAx val="98974336"/>
        <c:crosses val="autoZero"/>
        <c:auto val="1"/>
        <c:lblAlgn val="ctr"/>
        <c:lblOffset val="100"/>
        <c:noMultiLvlLbl val="0"/>
      </c:catAx>
      <c:valAx>
        <c:axId val="9897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97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Elanike veeteenuse h</a:t>
            </a:r>
            <a:r>
              <a:rPr lang="en-US"/>
              <a:t>ind koos abonenttasuga 1 m³ kohta € +KM</a:t>
            </a:r>
            <a:r>
              <a:rPr lang="et-EE"/>
              <a:t> 30.06.2014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veeteenuse hind+ab+km'!$AC$1:$AC$2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hind+ab+km'!$AC$3:$AC$47</c:f>
            </c:numRef>
          </c:val>
        </c:ser>
        <c:ser>
          <c:idx val="1"/>
          <c:order val="1"/>
          <c:tx>
            <c:strRef>
              <c:f>'elanike veeteenuse hind+ab+km'!$AD$1:$AD$2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hind+ab+km'!$AD$3:$AD$47</c:f>
            </c:numRef>
          </c:val>
        </c:ser>
        <c:ser>
          <c:idx val="2"/>
          <c:order val="2"/>
          <c:tx>
            <c:strRef>
              <c:f>'elanike veeteenuse hind+ab+km'!$AE$1:$AE$2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hind+ab+km'!$AE$3:$AE$47</c:f>
            </c:numRef>
          </c:val>
        </c:ser>
        <c:ser>
          <c:idx val="3"/>
          <c:order val="3"/>
          <c:tx>
            <c:strRef>
              <c:f>'elanike veeteenuse hind+ab+km'!$AF$1:$AF$2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hind+ab+km'!$AF$3:$AF$47</c:f>
            </c:numRef>
          </c:val>
        </c:ser>
        <c:ser>
          <c:idx val="4"/>
          <c:order val="4"/>
          <c:tx>
            <c:strRef>
              <c:f>'elanike veeteenuse hind+ab+km'!$AG$1:$AG$2</c:f>
              <c:strCache>
                <c:ptCount val="1"/>
                <c:pt idx="0">
                  <c:v>Hind koos abonenttasuga 1 m³ kohta € 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hind+ab+km'!$AG$3:$AG$47</c:f>
            </c:numRef>
          </c:val>
        </c:ser>
        <c:ser>
          <c:idx val="5"/>
          <c:order val="5"/>
          <c:tx>
            <c:strRef>
              <c:f>'elanike veeteenuse hind+ab+km'!$AH$1:$AH$2</c:f>
              <c:strCache>
                <c:ptCount val="1"/>
                <c:pt idx="0">
                  <c:v>Hind koos abonenttasuga 1 m³ kohta € 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hind+ab+km'!$AH$3:$AH$47</c:f>
            </c:numRef>
          </c:val>
        </c:ser>
        <c:ser>
          <c:idx val="6"/>
          <c:order val="6"/>
          <c:tx>
            <c:strRef>
              <c:f>'elanike veeteenuse hind+ab+km'!$AI$1:$AI$2</c:f>
              <c:strCache>
                <c:ptCount val="1"/>
                <c:pt idx="0">
                  <c:v>Hind koos abonenttasuga 1 m³ kohta € +KM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hind+ab+km'!$AI$3:$AI$47</c:f>
            </c:numRef>
          </c:val>
        </c:ser>
        <c:ser>
          <c:idx val="7"/>
          <c:order val="7"/>
          <c:tx>
            <c:strRef>
              <c:f>'elanike veeteenuse hind+ab+km'!$AJ$1:$AJ$2</c:f>
              <c:strCache>
                <c:ptCount val="1"/>
                <c:pt idx="0">
                  <c:v>Hind koos abonenttasuga 1 m³ kohta € +KM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hind+ab+km'!$AJ$3:$AJ$47</c:f>
            </c:numRef>
          </c:val>
        </c:ser>
        <c:ser>
          <c:idx val="8"/>
          <c:order val="8"/>
          <c:tx>
            <c:strRef>
              <c:f>'elanike veeteenuse hind+ab+km'!$AK$1:$AK$2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hind+ab+km'!$AK$3:$AK$47</c:f>
            </c:numRef>
          </c:val>
        </c:ser>
        <c:ser>
          <c:idx val="9"/>
          <c:order val="9"/>
          <c:tx>
            <c:strRef>
              <c:f>'elanike veeteenuse hind+ab+km'!$AL$1:$AL$2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hind+ab+km'!$AL$3:$AL$47</c:f>
            </c:numRef>
          </c:val>
        </c:ser>
        <c:ser>
          <c:idx val="10"/>
          <c:order val="10"/>
          <c:tx>
            <c:strRef>
              <c:f>'elanike veeteenuse hind+ab+km'!$AM$1:$AM$2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hind+ab+km'!$AM$3:$AM$47</c:f>
            </c:numRef>
          </c:val>
        </c:ser>
        <c:ser>
          <c:idx val="11"/>
          <c:order val="11"/>
          <c:tx>
            <c:strRef>
              <c:f>'elanike veeteenuse hind+ab+km'!$AN$1:$AN$2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hind+ab+km'!$AN$3:$AN$47</c:f>
            </c:numRef>
          </c:val>
        </c:ser>
        <c:ser>
          <c:idx val="12"/>
          <c:order val="12"/>
          <c:tx>
            <c:strRef>
              <c:f>'elanike veeteenuse hind+ab+km'!$AO$1:$AO$2</c:f>
              <c:strCache>
                <c:ptCount val="1"/>
                <c:pt idx="0">
                  <c:v>Hind koos abonenttasuga 1 m³ kohta € +KM</c:v>
                </c:pt>
              </c:strCache>
            </c:strRef>
          </c:tx>
          <c:invertIfNegative val="0"/>
          <c:cat>
            <c:strRef>
              <c:f>'elanike veeteenuse hind+ab+km'!$A$3:$AB$47</c:f>
              <c:strCache>
                <c:ptCount val="45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  <c:pt idx="41">
                  <c:v>Võru Vesi**</c:v>
                </c:pt>
                <c:pt idx="43">
                  <c:v>* -keskmestatud hind</c:v>
                </c:pt>
                <c:pt idx="44">
                  <c:v>**-põhipiirkonna hind</c:v>
                </c:pt>
              </c:strCache>
            </c:strRef>
          </c:cat>
          <c:val>
            <c:numRef>
              <c:f>'elanike veeteenuse hind+ab+km'!$AO$3:$AO$47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2.8163999999999998</c:v>
                </c:pt>
                <c:pt idx="2">
                  <c:v>3.1512969132141522</c:v>
                </c:pt>
                <c:pt idx="3">
                  <c:v>1.8498141921120332</c:v>
                </c:pt>
                <c:pt idx="4">
                  <c:v>2.2784209877903763</c:v>
                </c:pt>
                <c:pt idx="5">
                  <c:v>2.6160000000000001</c:v>
                </c:pt>
                <c:pt idx="6">
                  <c:v>2.4935999999999998</c:v>
                </c:pt>
                <c:pt idx="7">
                  <c:v>1.6489053413768437</c:v>
                </c:pt>
                <c:pt idx="8">
                  <c:v>3.048</c:v>
                </c:pt>
                <c:pt idx="9">
                  <c:v>2.88</c:v>
                </c:pt>
                <c:pt idx="10">
                  <c:v>2.9424000000000001</c:v>
                </c:pt>
                <c:pt idx="11">
                  <c:v>2.4215441186397682</c:v>
                </c:pt>
                <c:pt idx="12">
                  <c:v>3.9840969291832047</c:v>
                </c:pt>
                <c:pt idx="13">
                  <c:v>3.024</c:v>
                </c:pt>
                <c:pt idx="14">
                  <c:v>4.0208554507097398</c:v>
                </c:pt>
                <c:pt idx="15">
                  <c:v>4.1449422632794457</c:v>
                </c:pt>
                <c:pt idx="16">
                  <c:v>3.1172245556677014</c:v>
                </c:pt>
                <c:pt idx="17">
                  <c:v>2.3279999999999998</c:v>
                </c:pt>
                <c:pt idx="18">
                  <c:v>3.036</c:v>
                </c:pt>
                <c:pt idx="19">
                  <c:v>2.9478648226251347</c:v>
                </c:pt>
                <c:pt idx="20">
                  <c:v>2.1360000000000001</c:v>
                </c:pt>
                <c:pt idx="21">
                  <c:v>2.3879999999999999</c:v>
                </c:pt>
                <c:pt idx="22">
                  <c:v>2.9939999999999998</c:v>
                </c:pt>
                <c:pt idx="23">
                  <c:v>2.2080000000000002</c:v>
                </c:pt>
                <c:pt idx="24">
                  <c:v>2.2199999999999998</c:v>
                </c:pt>
                <c:pt idx="25">
                  <c:v>1.98</c:v>
                </c:pt>
                <c:pt idx="26">
                  <c:v>2.7336</c:v>
                </c:pt>
                <c:pt idx="27">
                  <c:v>1.6319999999999999</c:v>
                </c:pt>
                <c:pt idx="28">
                  <c:v>3.3719999999999999</c:v>
                </c:pt>
                <c:pt idx="29">
                  <c:v>2.0759999999999996</c:v>
                </c:pt>
                <c:pt idx="30">
                  <c:v>2.4192</c:v>
                </c:pt>
                <c:pt idx="31">
                  <c:v>1.8959999999999999</c:v>
                </c:pt>
                <c:pt idx="32">
                  <c:v>2.8545281515833292</c:v>
                </c:pt>
                <c:pt idx="33">
                  <c:v>4.3440000000000003</c:v>
                </c:pt>
                <c:pt idx="34">
                  <c:v>2.2800000000000002</c:v>
                </c:pt>
                <c:pt idx="35">
                  <c:v>2.6196000000000002</c:v>
                </c:pt>
                <c:pt idx="36">
                  <c:v>3.3528000000000002</c:v>
                </c:pt>
                <c:pt idx="37">
                  <c:v>2.8319999999999999</c:v>
                </c:pt>
                <c:pt idx="38">
                  <c:v>6.9987707579111165</c:v>
                </c:pt>
                <c:pt idx="39">
                  <c:v>3.84</c:v>
                </c:pt>
                <c:pt idx="40">
                  <c:v>2.1048</c:v>
                </c:pt>
                <c:pt idx="41">
                  <c:v>2.7752196596736596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21088"/>
        <c:axId val="98939264"/>
      </c:barChart>
      <c:catAx>
        <c:axId val="98921088"/>
        <c:scaling>
          <c:orientation val="minMax"/>
        </c:scaling>
        <c:delete val="0"/>
        <c:axPos val="b"/>
        <c:majorTickMark val="out"/>
        <c:minorTickMark val="none"/>
        <c:tickLblPos val="nextTo"/>
        <c:crossAx val="98939264"/>
        <c:crosses val="autoZero"/>
        <c:auto val="1"/>
        <c:lblAlgn val="ctr"/>
        <c:lblOffset val="100"/>
        <c:noMultiLvlLbl val="0"/>
      </c:catAx>
      <c:valAx>
        <c:axId val="98939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921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 hind ettevõtetele seisuga 30.06.2014(ilma km-ta)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'ettevõtete vee ja kanali hind'!$B$1:$B$2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Kuremaa Enveko AS*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AS**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OÜ**</c:v>
                </c:pt>
                <c:pt idx="28">
                  <c:v>Tallinna Vesi AS**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Toila V.V AS</c:v>
                </c:pt>
                <c:pt idx="32">
                  <c:v>Tõrva Veejõud OÜ</c:v>
                </c:pt>
                <c:pt idx="33">
                  <c:v>Türi Vesi OÜ**</c:v>
                </c:pt>
                <c:pt idx="34">
                  <c:v>Valga Vesi AS</c:v>
                </c:pt>
                <c:pt idx="35">
                  <c:v>Velko AV OÜ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Võru Vesi**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hind'!$B$3:$B$47</c:f>
            </c:numRef>
          </c:val>
        </c:ser>
        <c:ser>
          <c:idx val="1"/>
          <c:order val="1"/>
          <c:tx>
            <c:strRef>
              <c:f>'ettevõtete vee ja kanali hind'!$C$1:$C$2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Kuremaa Enveko AS*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AS**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OÜ**</c:v>
                </c:pt>
                <c:pt idx="28">
                  <c:v>Tallinna Vesi AS**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Toila V.V AS</c:v>
                </c:pt>
                <c:pt idx="32">
                  <c:v>Tõrva Veejõud OÜ</c:v>
                </c:pt>
                <c:pt idx="33">
                  <c:v>Türi Vesi OÜ**</c:v>
                </c:pt>
                <c:pt idx="34">
                  <c:v>Valga Vesi AS</c:v>
                </c:pt>
                <c:pt idx="35">
                  <c:v>Velko AV OÜ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Võru Vesi**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hind'!$C$3:$C$47</c:f>
            </c:numRef>
          </c:val>
        </c:ser>
        <c:ser>
          <c:idx val="2"/>
          <c:order val="2"/>
          <c:tx>
            <c:strRef>
              <c:f>'ettevõtete vee ja kanali hind'!$D$1:$D$2</c:f>
              <c:strCache>
                <c:ptCount val="1"/>
                <c:pt idx="0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Kuremaa Enveko AS*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AS**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OÜ**</c:v>
                </c:pt>
                <c:pt idx="28">
                  <c:v>Tallinna Vesi AS**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Toila V.V AS</c:v>
                </c:pt>
                <c:pt idx="32">
                  <c:v>Tõrva Veejõud OÜ</c:v>
                </c:pt>
                <c:pt idx="33">
                  <c:v>Türi Vesi OÜ**</c:v>
                </c:pt>
                <c:pt idx="34">
                  <c:v>Valga Vesi AS</c:v>
                </c:pt>
                <c:pt idx="35">
                  <c:v>Velko AV OÜ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Võru Vesi**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hind'!$D$3:$D$47</c:f>
            </c:numRef>
          </c:val>
        </c:ser>
        <c:ser>
          <c:idx val="3"/>
          <c:order val="3"/>
          <c:tx>
            <c:strRef>
              <c:f>'ettevõtete vee ja kanali hind'!$E$1:$E$2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Kuremaa Enveko AS*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AS**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OÜ**</c:v>
                </c:pt>
                <c:pt idx="28">
                  <c:v>Tallinna Vesi AS**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Toila V.V AS</c:v>
                </c:pt>
                <c:pt idx="32">
                  <c:v>Tõrva Veejõud OÜ</c:v>
                </c:pt>
                <c:pt idx="33">
                  <c:v>Türi Vesi OÜ**</c:v>
                </c:pt>
                <c:pt idx="34">
                  <c:v>Valga Vesi AS</c:v>
                </c:pt>
                <c:pt idx="35">
                  <c:v>Velko AV OÜ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Võru Vesi**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hind'!$E$3:$E$47</c:f>
            </c:numRef>
          </c:val>
        </c:ser>
        <c:ser>
          <c:idx val="4"/>
          <c:order val="4"/>
          <c:tx>
            <c:strRef>
              <c:f>'ettevõtete vee ja kanali hind'!$F$1:$F$2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Kuremaa Enveko AS*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AS**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OÜ**</c:v>
                </c:pt>
                <c:pt idx="28">
                  <c:v>Tallinna Vesi AS**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Toila V.V AS</c:v>
                </c:pt>
                <c:pt idx="32">
                  <c:v>Tõrva Veejõud OÜ</c:v>
                </c:pt>
                <c:pt idx="33">
                  <c:v>Türi Vesi OÜ**</c:v>
                </c:pt>
                <c:pt idx="34">
                  <c:v>Valga Vesi AS</c:v>
                </c:pt>
                <c:pt idx="35">
                  <c:v>Velko AV OÜ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Võru Vesi**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hind'!$F$3:$F$47</c:f>
            </c:numRef>
          </c:val>
        </c:ser>
        <c:ser>
          <c:idx val="5"/>
          <c:order val="5"/>
          <c:tx>
            <c:strRef>
              <c:f>'ettevõtete vee ja kanali hind'!$G$1:$G$2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Kuremaa Enveko AS*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AS**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OÜ**</c:v>
                </c:pt>
                <c:pt idx="28">
                  <c:v>Tallinna Vesi AS**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Toila V.V AS</c:v>
                </c:pt>
                <c:pt idx="32">
                  <c:v>Tõrva Veejõud OÜ</c:v>
                </c:pt>
                <c:pt idx="33">
                  <c:v>Türi Vesi OÜ**</c:v>
                </c:pt>
                <c:pt idx="34">
                  <c:v>Valga Vesi AS</c:v>
                </c:pt>
                <c:pt idx="35">
                  <c:v>Velko AV OÜ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Võru Vesi**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hind'!$G$3:$G$47</c:f>
            </c:numRef>
          </c:val>
        </c:ser>
        <c:ser>
          <c:idx val="6"/>
          <c:order val="6"/>
          <c:tx>
            <c:strRef>
              <c:f>'ettevõtete vee ja kanali hind'!$H$1:$H$2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Kuremaa Enveko AS*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AS**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OÜ**</c:v>
                </c:pt>
                <c:pt idx="28">
                  <c:v>Tallinna Vesi AS**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Toila V.V AS</c:v>
                </c:pt>
                <c:pt idx="32">
                  <c:v>Tõrva Veejõud OÜ</c:v>
                </c:pt>
                <c:pt idx="33">
                  <c:v>Türi Vesi OÜ**</c:v>
                </c:pt>
                <c:pt idx="34">
                  <c:v>Valga Vesi AS</c:v>
                </c:pt>
                <c:pt idx="35">
                  <c:v>Velko AV OÜ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Võru Vesi**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hind'!$H$3:$H$47</c:f>
            </c:numRef>
          </c:val>
        </c:ser>
        <c:ser>
          <c:idx val="7"/>
          <c:order val="7"/>
          <c:tx>
            <c:strRef>
              <c:f>'ettevõtete vee ja kanali hind'!$I$1:$I$2</c:f>
              <c:strCache>
                <c:ptCount val="1"/>
                <c:pt idx="0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Kuremaa Enveko AS*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AS**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OÜ**</c:v>
                </c:pt>
                <c:pt idx="28">
                  <c:v>Tallinna Vesi AS**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Toila V.V AS</c:v>
                </c:pt>
                <c:pt idx="32">
                  <c:v>Tõrva Veejõud OÜ</c:v>
                </c:pt>
                <c:pt idx="33">
                  <c:v>Türi Vesi OÜ**</c:v>
                </c:pt>
                <c:pt idx="34">
                  <c:v>Valga Vesi AS</c:v>
                </c:pt>
                <c:pt idx="35">
                  <c:v>Velko AV OÜ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Võru Vesi**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hind'!$I$3:$I$47</c:f>
            </c:numRef>
          </c:val>
        </c:ser>
        <c:ser>
          <c:idx val="8"/>
          <c:order val="8"/>
          <c:tx>
            <c:strRef>
              <c:f>'ettevõtete vee ja kanali hind'!$J$1:$J$2</c:f>
              <c:strCache>
                <c:ptCount val="1"/>
                <c:pt idx="0">
                  <c:v>Vee hind €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Kuremaa Enveko AS*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AS**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OÜ**</c:v>
                </c:pt>
                <c:pt idx="28">
                  <c:v>Tallinna Vesi AS**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Toila V.V AS</c:v>
                </c:pt>
                <c:pt idx="32">
                  <c:v>Tõrva Veejõud OÜ</c:v>
                </c:pt>
                <c:pt idx="33">
                  <c:v>Türi Vesi OÜ**</c:v>
                </c:pt>
                <c:pt idx="34">
                  <c:v>Valga Vesi AS</c:v>
                </c:pt>
                <c:pt idx="35">
                  <c:v>Velko AV OÜ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Võru Vesi**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hind'!$J$3:$J$47</c:f>
              <c:numCache>
                <c:formatCode>0.000</c:formatCode>
                <c:ptCount val="44"/>
                <c:pt idx="0" formatCode="General">
                  <c:v>0</c:v>
                </c:pt>
                <c:pt idx="1">
                  <c:v>1.079</c:v>
                </c:pt>
                <c:pt idx="2">
                  <c:v>1.2094147436266329</c:v>
                </c:pt>
                <c:pt idx="3">
                  <c:v>0.8016148497826574</c:v>
                </c:pt>
                <c:pt idx="4">
                  <c:v>1.05</c:v>
                </c:pt>
                <c:pt idx="5">
                  <c:v>0.94799999999999995</c:v>
                </c:pt>
                <c:pt idx="6">
                  <c:v>0.86399999999999999</c:v>
                </c:pt>
                <c:pt idx="7">
                  <c:v>1.02</c:v>
                </c:pt>
                <c:pt idx="8">
                  <c:v>0.8</c:v>
                </c:pt>
                <c:pt idx="9">
                  <c:v>1.21</c:v>
                </c:pt>
                <c:pt idx="10">
                  <c:v>0.88</c:v>
                </c:pt>
                <c:pt idx="11">
                  <c:v>1.83</c:v>
                </c:pt>
                <c:pt idx="12">
                  <c:v>1.06</c:v>
                </c:pt>
                <c:pt idx="13">
                  <c:v>1</c:v>
                </c:pt>
                <c:pt idx="14">
                  <c:v>1.47</c:v>
                </c:pt>
                <c:pt idx="15">
                  <c:v>0.95343704619631631</c:v>
                </c:pt>
                <c:pt idx="16">
                  <c:v>0.8</c:v>
                </c:pt>
                <c:pt idx="17">
                  <c:v>1.1100000000000001</c:v>
                </c:pt>
                <c:pt idx="18">
                  <c:v>0.82</c:v>
                </c:pt>
                <c:pt idx="19">
                  <c:v>1.28</c:v>
                </c:pt>
                <c:pt idx="20">
                  <c:v>0.75</c:v>
                </c:pt>
                <c:pt idx="21">
                  <c:v>1.258</c:v>
                </c:pt>
                <c:pt idx="22">
                  <c:v>0.9</c:v>
                </c:pt>
                <c:pt idx="23">
                  <c:v>0.99</c:v>
                </c:pt>
                <c:pt idx="24">
                  <c:v>0.71</c:v>
                </c:pt>
                <c:pt idx="25">
                  <c:v>1.2949999999999999</c:v>
                </c:pt>
                <c:pt idx="26">
                  <c:v>0.89</c:v>
                </c:pt>
                <c:pt idx="27">
                  <c:v>1.87</c:v>
                </c:pt>
                <c:pt idx="28">
                  <c:v>2.3199999999999998</c:v>
                </c:pt>
                <c:pt idx="29">
                  <c:v>1.05</c:v>
                </c:pt>
                <c:pt idx="30">
                  <c:v>0.57999999999999996</c:v>
                </c:pt>
                <c:pt idx="31">
                  <c:v>0.91</c:v>
                </c:pt>
                <c:pt idx="32">
                  <c:v>1.42</c:v>
                </c:pt>
                <c:pt idx="33">
                  <c:v>1.06</c:v>
                </c:pt>
                <c:pt idx="34">
                  <c:v>1.008</c:v>
                </c:pt>
                <c:pt idx="35">
                  <c:v>0.879</c:v>
                </c:pt>
                <c:pt idx="36">
                  <c:v>0.81</c:v>
                </c:pt>
                <c:pt idx="37">
                  <c:v>1.39</c:v>
                </c:pt>
                <c:pt idx="38">
                  <c:v>1.47</c:v>
                </c:pt>
                <c:pt idx="39">
                  <c:v>0.76800000000000002</c:v>
                </c:pt>
                <c:pt idx="40">
                  <c:v>0.85</c:v>
                </c:pt>
              </c:numCache>
            </c:numRef>
          </c:val>
        </c:ser>
        <c:ser>
          <c:idx val="9"/>
          <c:order val="9"/>
          <c:tx>
            <c:strRef>
              <c:f>'ettevõtete vee ja kanali hind'!$K$1:$K$2</c:f>
              <c:strCache>
                <c:ptCount val="1"/>
                <c:pt idx="0">
                  <c:v>Vee hind €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Kuremaa Enveko AS*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AS**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OÜ**</c:v>
                </c:pt>
                <c:pt idx="28">
                  <c:v>Tallinna Vesi AS**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Toila V.V AS</c:v>
                </c:pt>
                <c:pt idx="32">
                  <c:v>Tõrva Veejõud OÜ</c:v>
                </c:pt>
                <c:pt idx="33">
                  <c:v>Türi Vesi OÜ**</c:v>
                </c:pt>
                <c:pt idx="34">
                  <c:v>Valga Vesi AS</c:v>
                </c:pt>
                <c:pt idx="35">
                  <c:v>Velko AV OÜ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Võru Vesi**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hind'!$K$3:$K$47</c:f>
            </c:numRef>
          </c:val>
        </c:ser>
        <c:ser>
          <c:idx val="10"/>
          <c:order val="10"/>
          <c:tx>
            <c:strRef>
              <c:f>'ettevõtete vee ja kanali hind'!$L$1:$L$2</c:f>
              <c:strCache>
                <c:ptCount val="1"/>
                <c:pt idx="0">
                  <c:v>Kanali hind €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Haapsalu Veevärk AS*</c:v>
                </c:pt>
                <c:pt idx="4">
                  <c:v>Iivakivi AS</c:v>
                </c:pt>
                <c:pt idx="5">
                  <c:v>Järvakandi Komm.OÜ**</c:v>
                </c:pt>
                <c:pt idx="6">
                  <c:v>Järve Biopuhastus OÜ*</c:v>
                </c:pt>
                <c:pt idx="7">
                  <c:v>Jõgeva Veevärk OÜ**</c:v>
                </c:pt>
                <c:pt idx="8">
                  <c:v>Kadrina Soojus AS</c:v>
                </c:pt>
                <c:pt idx="9">
                  <c:v>Kärdla Veevärk AS*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Kuremaa Enveko AS*</c:v>
                </c:pt>
                <c:pt idx="15">
                  <c:v>Kuressaare Veevärk AS*</c:v>
                </c:pt>
                <c:pt idx="16">
                  <c:v>Lahevesi AS</c:v>
                </c:pt>
                <c:pt idx="17">
                  <c:v>Matsalu Veevärk AS</c:v>
                </c:pt>
                <c:pt idx="18">
                  <c:v>Paide Vesi AS*</c:v>
                </c:pt>
                <c:pt idx="19">
                  <c:v>Paldiski Linnahoolduse  OÜ</c:v>
                </c:pt>
                <c:pt idx="20">
                  <c:v>Pärnu Vesi AS**</c:v>
                </c:pt>
                <c:pt idx="21">
                  <c:v>Põltsamaa Varahalduse OÜ</c:v>
                </c:pt>
                <c:pt idx="22">
                  <c:v>Põlva Vesi  AS**</c:v>
                </c:pt>
                <c:pt idx="23">
                  <c:v>Rakvere Vesi AS**</c:v>
                </c:pt>
                <c:pt idx="24">
                  <c:v>Rapla Vesi AS**</c:v>
                </c:pt>
                <c:pt idx="25">
                  <c:v>Saku Maja AS</c:v>
                </c:pt>
                <c:pt idx="26">
                  <c:v>Sillamäe Veevärk AS</c:v>
                </c:pt>
                <c:pt idx="27">
                  <c:v>Strantum OÜ**</c:v>
                </c:pt>
                <c:pt idx="28">
                  <c:v>Tallinna Vesi AS**</c:v>
                </c:pt>
                <c:pt idx="29">
                  <c:v>Tapa Vesi OÜ</c:v>
                </c:pt>
                <c:pt idx="30">
                  <c:v>Tartu Veevärk AS</c:v>
                </c:pt>
                <c:pt idx="31">
                  <c:v>Toila V.V AS</c:v>
                </c:pt>
                <c:pt idx="32">
                  <c:v>Tõrva Veejõud OÜ</c:v>
                </c:pt>
                <c:pt idx="33">
                  <c:v>Türi Vesi OÜ**</c:v>
                </c:pt>
                <c:pt idx="34">
                  <c:v>Valga Vesi AS</c:v>
                </c:pt>
                <c:pt idx="35">
                  <c:v>Velko AV OÜ</c:v>
                </c:pt>
                <c:pt idx="36">
                  <c:v>Vändra</c:v>
                </c:pt>
                <c:pt idx="37">
                  <c:v>Vihula valla Veevärk OÜ</c:v>
                </c:pt>
                <c:pt idx="38">
                  <c:v>Viimsi Vesi AS**</c:v>
                </c:pt>
                <c:pt idx="39">
                  <c:v>Viljandi Veevärk AS</c:v>
                </c:pt>
                <c:pt idx="40">
                  <c:v>Võru Vesi**</c:v>
                </c:pt>
                <c:pt idx="42">
                  <c:v>* -keskmestatud hind</c:v>
                </c:pt>
                <c:pt idx="43">
                  <c:v>**-põhipiirkonna hind</c:v>
                </c:pt>
              </c:strCache>
            </c:strRef>
          </c:cat>
          <c:val>
            <c:numRef>
              <c:f>'ettevõtete vee ja kanali hind'!$L$3:$L$47</c:f>
              <c:numCache>
                <c:formatCode>0.000</c:formatCode>
                <c:ptCount val="44"/>
                <c:pt idx="0" formatCode="General">
                  <c:v>0</c:v>
                </c:pt>
                <c:pt idx="1">
                  <c:v>1.268</c:v>
                </c:pt>
                <c:pt idx="2">
                  <c:v>1.5636125879845879</c:v>
                </c:pt>
                <c:pt idx="3">
                  <c:v>1.3371118329888008</c:v>
                </c:pt>
                <c:pt idx="4">
                  <c:v>1.56</c:v>
                </c:pt>
                <c:pt idx="5">
                  <c:v>1.1299999999999999</c:v>
                </c:pt>
                <c:pt idx="6">
                  <c:v>0.66500000000000004</c:v>
                </c:pt>
                <c:pt idx="7">
                  <c:v>1.52</c:v>
                </c:pt>
                <c:pt idx="8">
                  <c:v>1.6</c:v>
                </c:pt>
                <c:pt idx="9">
                  <c:v>1.329</c:v>
                </c:pt>
                <c:pt idx="10">
                  <c:v>0.91</c:v>
                </c:pt>
                <c:pt idx="11">
                  <c:v>2.77</c:v>
                </c:pt>
                <c:pt idx="12">
                  <c:v>1.97</c:v>
                </c:pt>
                <c:pt idx="13">
                  <c:v>2.08</c:v>
                </c:pt>
                <c:pt idx="14">
                  <c:v>1.84</c:v>
                </c:pt>
                <c:pt idx="15">
                  <c:v>2.1593603573279476</c:v>
                </c:pt>
                <c:pt idx="16">
                  <c:v>1.1399999999999999</c:v>
                </c:pt>
                <c:pt idx="17">
                  <c:v>1.42</c:v>
                </c:pt>
                <c:pt idx="18">
                  <c:v>1.9430000000000001</c:v>
                </c:pt>
                <c:pt idx="19">
                  <c:v>1.28</c:v>
                </c:pt>
                <c:pt idx="20">
                  <c:v>1.24</c:v>
                </c:pt>
                <c:pt idx="21">
                  <c:v>1.4710000000000001</c:v>
                </c:pt>
                <c:pt idx="22">
                  <c:v>1.38</c:v>
                </c:pt>
                <c:pt idx="23">
                  <c:v>0.86</c:v>
                </c:pt>
                <c:pt idx="24">
                  <c:v>0.94</c:v>
                </c:pt>
                <c:pt idx="25">
                  <c:v>1.99</c:v>
                </c:pt>
                <c:pt idx="26">
                  <c:v>0.75</c:v>
                </c:pt>
                <c:pt idx="27">
                  <c:v>2.82</c:v>
                </c:pt>
                <c:pt idx="28">
                  <c:v>1.72</c:v>
                </c:pt>
                <c:pt idx="29">
                  <c:v>1.325</c:v>
                </c:pt>
                <c:pt idx="30">
                  <c:v>1</c:v>
                </c:pt>
                <c:pt idx="31">
                  <c:v>1.32</c:v>
                </c:pt>
                <c:pt idx="32">
                  <c:v>2.2000000000000002</c:v>
                </c:pt>
                <c:pt idx="33">
                  <c:v>1.1299999999999999</c:v>
                </c:pt>
                <c:pt idx="34">
                  <c:v>1.175</c:v>
                </c:pt>
                <c:pt idx="35">
                  <c:v>1.915</c:v>
                </c:pt>
                <c:pt idx="36">
                  <c:v>1.55</c:v>
                </c:pt>
                <c:pt idx="37">
                  <c:v>2.48</c:v>
                </c:pt>
                <c:pt idx="38">
                  <c:v>2.2000000000000002</c:v>
                </c:pt>
                <c:pt idx="39">
                  <c:v>0.98599999999999999</c:v>
                </c:pt>
                <c:pt idx="40">
                  <c:v>1.43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15232"/>
        <c:axId val="99216768"/>
      </c:barChart>
      <c:catAx>
        <c:axId val="99215232"/>
        <c:scaling>
          <c:orientation val="minMax"/>
        </c:scaling>
        <c:delete val="0"/>
        <c:axPos val="b"/>
        <c:majorTickMark val="out"/>
        <c:minorTickMark val="none"/>
        <c:tickLblPos val="nextTo"/>
        <c:crossAx val="99216768"/>
        <c:crosses val="autoZero"/>
        <c:auto val="1"/>
        <c:lblAlgn val="ctr"/>
        <c:lblOffset val="100"/>
        <c:noMultiLvlLbl val="0"/>
      </c:catAx>
      <c:valAx>
        <c:axId val="9921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215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 1m</a:t>
            </a:r>
            <a:r>
              <a:rPr lang="et-EE">
                <a:latin typeface="Calibri"/>
              </a:rPr>
              <a:t>³</a:t>
            </a:r>
            <a:r>
              <a:rPr lang="et-EE"/>
              <a:t> vee</a:t>
            </a:r>
            <a:r>
              <a:rPr lang="et-EE" baseline="0"/>
              <a:t> müügi kohta 01.01.2014-30.06.2014</a:t>
            </a:r>
            <a:endParaRPr lang="et-EE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'tulu 1m3 vee müügist'!$AC$1:$AC$2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'tulu 1m3 vee müügist'!$AC$3:$AC$47</c:f>
            </c:numRef>
          </c:val>
        </c:ser>
        <c:ser>
          <c:idx val="1"/>
          <c:order val="1"/>
          <c:tx>
            <c:strRef>
              <c:f>'tulu 1m3 vee müügist'!$AD$1:$AD$2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'tulu 1m3 vee müügist'!$AD$3:$AD$47</c:f>
            </c:numRef>
          </c:val>
        </c:ser>
        <c:ser>
          <c:idx val="2"/>
          <c:order val="2"/>
          <c:tx>
            <c:strRef>
              <c:f>'tulu 1m3 vee müügist'!$AE$1:$AE$2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'tulu 1m3 vee müügist'!$AE$3:$AE$47</c:f>
            </c:numRef>
          </c:val>
        </c:ser>
        <c:ser>
          <c:idx val="3"/>
          <c:order val="3"/>
          <c:tx>
            <c:strRef>
              <c:f>'tulu 1m3 vee müügist'!$AF$1:$AF$2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'tulu 1m3 vee müügist'!$AF$3:$AF$47</c:f>
            </c:numRef>
          </c:val>
        </c:ser>
        <c:ser>
          <c:idx val="4"/>
          <c:order val="4"/>
          <c:tx>
            <c:strRef>
              <c:f>'tulu 1m3 vee müügist'!$AG$1:$AG$2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'tulu 1m3 vee müügist'!$AG$3:$AG$47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1.0789981972701519</c:v>
                </c:pt>
                <c:pt idx="2">
                  <c:v>1.1923446648606135</c:v>
                </c:pt>
                <c:pt idx="3">
                  <c:v>0.85436862892021426</c:v>
                </c:pt>
                <c:pt idx="4">
                  <c:v>0.79929817077505927</c:v>
                </c:pt>
                <c:pt idx="5">
                  <c:v>0.87999821292945535</c:v>
                </c:pt>
                <c:pt idx="6">
                  <c:v>0.9479871749198433</c:v>
                </c:pt>
                <c:pt idx="7">
                  <c:v>0.55765376735206584</c:v>
                </c:pt>
                <c:pt idx="8">
                  <c:v>0.99882304291121915</c:v>
                </c:pt>
                <c:pt idx="9">
                  <c:v>0.80001071323352169</c:v>
                </c:pt>
                <c:pt idx="10">
                  <c:v>1.1499839760709327</c:v>
                </c:pt>
                <c:pt idx="11">
                  <c:v>0.99381432844901885</c:v>
                </c:pt>
                <c:pt idx="12">
                  <c:v>1.3972912749808506</c:v>
                </c:pt>
                <c:pt idx="13">
                  <c:v>0.88052702609968669</c:v>
                </c:pt>
                <c:pt idx="14">
                  <c:v>1.109357410881801</c:v>
                </c:pt>
                <c:pt idx="15">
                  <c:v>1.6126250962278676</c:v>
                </c:pt>
                <c:pt idx="16">
                  <c:v>0.89782233699933189</c:v>
                </c:pt>
                <c:pt idx="17">
                  <c:v>0.79998296640122646</c:v>
                </c:pt>
                <c:pt idx="18">
                  <c:v>1.1099968792260479</c:v>
                </c:pt>
                <c:pt idx="19">
                  <c:v>0.91267106864878833</c:v>
                </c:pt>
                <c:pt idx="20">
                  <c:v>0.89000175459118025</c:v>
                </c:pt>
                <c:pt idx="21">
                  <c:v>0.7562407324048086</c:v>
                </c:pt>
                <c:pt idx="22">
                  <c:v>1.1630107882901526</c:v>
                </c:pt>
                <c:pt idx="23">
                  <c:v>0.62313278485085255</c:v>
                </c:pt>
                <c:pt idx="24">
                  <c:v>0.98487940803697904</c:v>
                </c:pt>
                <c:pt idx="25">
                  <c:v>0.72796585354866317</c:v>
                </c:pt>
                <c:pt idx="26">
                  <c:v>1.1295434855048316</c:v>
                </c:pt>
                <c:pt idx="27">
                  <c:v>0.76121208263042306</c:v>
                </c:pt>
                <c:pt idx="28">
                  <c:v>1.1556184451473279</c:v>
                </c:pt>
                <c:pt idx="29">
                  <c:v>0.9500650477544661</c:v>
                </c:pt>
                <c:pt idx="30">
                  <c:v>0.8919719054452081</c:v>
                </c:pt>
                <c:pt idx="31">
                  <c:v>0.58039027517899311</c:v>
                </c:pt>
                <c:pt idx="32">
                  <c:v>0.98383568951720457</c:v>
                </c:pt>
                <c:pt idx="33">
                  <c:v>1.2581574709721164</c:v>
                </c:pt>
                <c:pt idx="34">
                  <c:v>0.90881520129935467</c:v>
                </c:pt>
                <c:pt idx="35">
                  <c:v>1.0082926143644948</c:v>
                </c:pt>
                <c:pt idx="36">
                  <c:v>0.88088069636456734</c:v>
                </c:pt>
                <c:pt idx="37">
                  <c:v>0.80966629264846446</c:v>
                </c:pt>
                <c:pt idx="38">
                  <c:v>1.9303011677934849</c:v>
                </c:pt>
                <c:pt idx="39">
                  <c:v>1.2548044525644768</c:v>
                </c:pt>
                <c:pt idx="40">
                  <c:v>0.76799796593765757</c:v>
                </c:pt>
                <c:pt idx="41">
                  <c:v>0.87602735789413178</c:v>
                </c:pt>
              </c:numCache>
            </c:numRef>
          </c:val>
        </c:ser>
        <c:ser>
          <c:idx val="5"/>
          <c:order val="5"/>
          <c:tx>
            <c:strRef>
              <c:f>'tulu 1m3 vee müügist'!$AH$1:$AH$2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'tulu 1m3 vee müügist'!$AH$3:$AH$47</c:f>
            </c:numRef>
          </c:val>
        </c:ser>
        <c:ser>
          <c:idx val="6"/>
          <c:order val="6"/>
          <c:tx>
            <c:strRef>
              <c:f>'tulu 1m3 vee müügist'!$AI$1:$AI$2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'tulu 1m3 vee müügist'!$AI$3:$AI$47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1.0789872826974682</c:v>
                </c:pt>
                <c:pt idx="2">
                  <c:v>1.2096126666322329</c:v>
                </c:pt>
                <c:pt idx="3">
                  <c:v>0</c:v>
                </c:pt>
                <c:pt idx="4">
                  <c:v>0.8016148497826574</c:v>
                </c:pt>
                <c:pt idx="5">
                  <c:v>1.0508687460749424</c:v>
                </c:pt>
                <c:pt idx="6">
                  <c:v>0.94788273615635188</c:v>
                </c:pt>
                <c:pt idx="7">
                  <c:v>0.90380487625896644</c:v>
                </c:pt>
                <c:pt idx="8">
                  <c:v>0.99926770582696933</c:v>
                </c:pt>
                <c:pt idx="9">
                  <c:v>0.79996427933559566</c:v>
                </c:pt>
                <c:pt idx="10">
                  <c:v>1.21</c:v>
                </c:pt>
                <c:pt idx="11">
                  <c:v>0.95591397849462345</c:v>
                </c:pt>
                <c:pt idx="12">
                  <c:v>1.7715217069195435</c:v>
                </c:pt>
                <c:pt idx="13">
                  <c:v>1.0662289575142192</c:v>
                </c:pt>
                <c:pt idx="14">
                  <c:v>1.1075497200231705</c:v>
                </c:pt>
                <c:pt idx="15">
                  <c:v>1.4860119621840633</c:v>
                </c:pt>
                <c:pt idx="16">
                  <c:v>0.95352331382726341</c:v>
                </c:pt>
                <c:pt idx="17">
                  <c:v>0.79998485880838821</c:v>
                </c:pt>
                <c:pt idx="18">
                  <c:v>1.1100003758126951</c:v>
                </c:pt>
                <c:pt idx="19">
                  <c:v>0.9198317632180969</c:v>
                </c:pt>
                <c:pt idx="20">
                  <c:v>1.2806034787111351</c:v>
                </c:pt>
                <c:pt idx="21">
                  <c:v>0.6610704107083768</c:v>
                </c:pt>
                <c:pt idx="22">
                  <c:v>1.2579964025963868</c:v>
                </c:pt>
                <c:pt idx="23">
                  <c:v>0.89554006051835289</c:v>
                </c:pt>
                <c:pt idx="24">
                  <c:v>0.98519214568077251</c:v>
                </c:pt>
                <c:pt idx="25">
                  <c:v>0.71478600806287418</c:v>
                </c:pt>
                <c:pt idx="26">
                  <c:v>1.2953543574092912</c:v>
                </c:pt>
                <c:pt idx="27">
                  <c:v>0.89000306184935707</c:v>
                </c:pt>
                <c:pt idx="28">
                  <c:v>1.7633268741213572</c:v>
                </c:pt>
                <c:pt idx="29">
                  <c:v>2.3199995427962494</c:v>
                </c:pt>
                <c:pt idx="30">
                  <c:v>1.0500024938899697</c:v>
                </c:pt>
                <c:pt idx="31">
                  <c:v>0.58042045620830074</c:v>
                </c:pt>
                <c:pt idx="32">
                  <c:v>0.92323323549333924</c:v>
                </c:pt>
                <c:pt idx="33">
                  <c:v>1.274903687396808</c:v>
                </c:pt>
                <c:pt idx="34">
                  <c:v>1.0559938524590164</c:v>
                </c:pt>
                <c:pt idx="35">
                  <c:v>1.0084641742955045</c:v>
                </c:pt>
                <c:pt idx="36">
                  <c:v>0.87932024342634063</c:v>
                </c:pt>
                <c:pt idx="37">
                  <c:v>0.80997392438070404</c:v>
                </c:pt>
                <c:pt idx="38">
                  <c:v>1.1445427728613571</c:v>
                </c:pt>
                <c:pt idx="39">
                  <c:v>1.4277287076304963</c:v>
                </c:pt>
                <c:pt idx="40">
                  <c:v>0.76800062845086869</c:v>
                </c:pt>
                <c:pt idx="41">
                  <c:v>0.86406627095427568</c:v>
                </c:pt>
              </c:numCache>
            </c:numRef>
          </c:val>
        </c:ser>
        <c:ser>
          <c:idx val="7"/>
          <c:order val="7"/>
          <c:tx>
            <c:strRef>
              <c:f>'tulu 1m3 vee müügist'!$AJ$1:$AJ$2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'tulu 1m3 vee müügist'!$A$3:$AB$47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'tulu 1m3 vee müügist'!$AJ$3:$AJ$47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11008"/>
        <c:axId val="99612544"/>
      </c:barChart>
      <c:catAx>
        <c:axId val="99611008"/>
        <c:scaling>
          <c:orientation val="minMax"/>
        </c:scaling>
        <c:delete val="0"/>
        <c:axPos val="b"/>
        <c:majorTickMark val="out"/>
        <c:minorTickMark val="none"/>
        <c:tickLblPos val="nextTo"/>
        <c:crossAx val="99612544"/>
        <c:crosses val="autoZero"/>
        <c:auto val="1"/>
        <c:lblAlgn val="ctr"/>
        <c:lblOffset val="100"/>
        <c:noMultiLvlLbl val="0"/>
      </c:catAx>
      <c:valAx>
        <c:axId val="9961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611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tulu 1 m</a:t>
            </a:r>
            <a:r>
              <a:rPr lang="et-EE">
                <a:latin typeface="Calibri"/>
              </a:rPr>
              <a:t>³</a:t>
            </a:r>
            <a:r>
              <a:rPr lang="et-EE"/>
              <a:t> kanalisatsiooniteenuse müügi kohta 01.01.2014-30.06.2014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'tulu 1m3 kanali müügist '!$AC$1:$AC$2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'tulu 1m3 kanali müügist '!$AC$3:$AC$47</c:f>
            </c:numRef>
          </c:val>
        </c:ser>
        <c:ser>
          <c:idx val="1"/>
          <c:order val="1"/>
          <c:tx>
            <c:strRef>
              <c:f>'tulu 1m3 kanali müügist '!$AD$1:$AD$2</c:f>
              <c:strCache>
                <c:ptCount val="1"/>
                <c:pt idx="0">
                  <c:v>abonenttasu 1 m³ müügi kohta € 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'tulu 1m3 kanali müügist '!$AD$3:$AD$47</c:f>
            </c:numRef>
          </c:val>
        </c:ser>
        <c:ser>
          <c:idx val="2"/>
          <c:order val="2"/>
          <c:tx>
            <c:strRef>
              <c:f>'tulu 1m3 kanali müügist '!$AE$1:$AE$2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'tulu 1m3 kanali müügist '!$AE$3:$AE$47</c:f>
            </c:numRef>
          </c:val>
        </c:ser>
        <c:ser>
          <c:idx val="3"/>
          <c:order val="3"/>
          <c:tx>
            <c:strRef>
              <c:f>'tulu 1m3 kanali müügist '!$AF$1:$AF$2</c:f>
              <c:strCache>
                <c:ptCount val="1"/>
                <c:pt idx="0">
                  <c:v>abonenttasu 1 m³ müügi kohta € ettevõtted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'tulu 1m3 kanali müügist '!$AF$3:$AF$47</c:f>
            </c:numRef>
          </c:val>
        </c:ser>
        <c:ser>
          <c:idx val="4"/>
          <c:order val="4"/>
          <c:tx>
            <c:strRef>
              <c:f>'tulu 1m3 kanali müügist '!$AG$1:$AG$2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'tulu 1m3 kanali müügist '!$AG$3:$AG$47</c:f>
            </c:numRef>
          </c:val>
        </c:ser>
        <c:ser>
          <c:idx val="5"/>
          <c:order val="5"/>
          <c:tx>
            <c:strRef>
              <c:f>'tulu 1m3 kanali müügist '!$AH$1:$AH$2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'tulu 1m3 kanali müügist '!$AH$3:$AH$47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1.2679729248307801</c:v>
                </c:pt>
                <c:pt idx="2">
                  <c:v>1.43373609615118</c:v>
                </c:pt>
                <c:pt idx="3">
                  <c:v>0.6961306992869758</c:v>
                </c:pt>
                <c:pt idx="4">
                  <c:v>1.099385985716921</c:v>
                </c:pt>
                <c:pt idx="5">
                  <c:v>1.3000321233536782</c:v>
                </c:pt>
                <c:pt idx="6">
                  <c:v>1.1277436014278119</c:v>
                </c:pt>
                <c:pt idx="7">
                  <c:v>0.81659127157877198</c:v>
                </c:pt>
                <c:pt idx="8">
                  <c:v>1.4034597856088322</c:v>
                </c:pt>
                <c:pt idx="9">
                  <c:v>1.6000108324757623</c:v>
                </c:pt>
                <c:pt idx="10">
                  <c:v>1.3023826521506336</c:v>
                </c:pt>
                <c:pt idx="11">
                  <c:v>1.0241191475597833</c:v>
                </c:pt>
                <c:pt idx="12">
                  <c:v>1.7217196181792278</c:v>
                </c:pt>
                <c:pt idx="13">
                  <c:v>1.6425033885934732</c:v>
                </c:pt>
                <c:pt idx="14">
                  <c:v>2.2413682706989113</c:v>
                </c:pt>
                <c:pt idx="15">
                  <c:v>1.8437057220708446</c:v>
                </c:pt>
                <c:pt idx="16">
                  <c:v>1.6998647927237531</c:v>
                </c:pt>
                <c:pt idx="17">
                  <c:v>1.1400152149106124</c:v>
                </c:pt>
                <c:pt idx="18">
                  <c:v>1.4199952224694803</c:v>
                </c:pt>
                <c:pt idx="19">
                  <c:v>1.5435779293355536</c:v>
                </c:pt>
                <c:pt idx="20">
                  <c:v>0.8994134359820366</c:v>
                </c:pt>
                <c:pt idx="21">
                  <c:v>1.2471372762662014</c:v>
                </c:pt>
                <c:pt idx="22">
                  <c:v>1.33201938460825</c:v>
                </c:pt>
                <c:pt idx="23">
                  <c:v>1.2205866304519164</c:v>
                </c:pt>
                <c:pt idx="24">
                  <c:v>0.8606669093828474</c:v>
                </c:pt>
                <c:pt idx="25">
                  <c:v>0.91366497173132299</c:v>
                </c:pt>
                <c:pt idx="26">
                  <c:v>1.147792737926721</c:v>
                </c:pt>
                <c:pt idx="27">
                  <c:v>0.58327522926038533</c:v>
                </c:pt>
                <c:pt idx="28">
                  <c:v>1.7458597350230416</c:v>
                </c:pt>
                <c:pt idx="29">
                  <c:v>0.77999993665508316</c:v>
                </c:pt>
                <c:pt idx="30">
                  <c:v>1.1250541323828245</c:v>
                </c:pt>
                <c:pt idx="31">
                  <c:v>1.0006836060673001</c:v>
                </c:pt>
                <c:pt idx="32">
                  <c:v>1.394953432965129</c:v>
                </c:pt>
                <c:pt idx="33">
                  <c:v>2.0163456664977191</c:v>
                </c:pt>
                <c:pt idx="34">
                  <c:v>0.99347561941993767</c:v>
                </c:pt>
                <c:pt idx="35">
                  <c:v>1.1753008807906946</c:v>
                </c:pt>
                <c:pt idx="36">
                  <c:v>1.9251703506730928</c:v>
                </c:pt>
                <c:pt idx="37">
                  <c:v>1.5499896843408294</c:v>
                </c:pt>
                <c:pt idx="38">
                  <c:v>2.9749518304431599</c:v>
                </c:pt>
                <c:pt idx="39">
                  <c:v>1.9697015598232803</c:v>
                </c:pt>
                <c:pt idx="40">
                  <c:v>0.98600190202545479</c:v>
                </c:pt>
                <c:pt idx="41">
                  <c:v>1.4354112531837711</c:v>
                </c:pt>
              </c:numCache>
            </c:numRef>
          </c:val>
        </c:ser>
        <c:ser>
          <c:idx val="6"/>
          <c:order val="6"/>
          <c:tx>
            <c:strRef>
              <c:f>'tulu 1m3 kanali müügist '!$AI$1:$AI$2</c:f>
              <c:strCache>
                <c:ptCount val="1"/>
                <c:pt idx="0">
                  <c:v>tulu 1 m³ kohta koos abonenttasuga € elanikud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'tulu 1m3 kanali müügist '!$AI$3:$AI$47</c:f>
            </c:numRef>
          </c:val>
        </c:ser>
        <c:ser>
          <c:idx val="7"/>
          <c:order val="7"/>
          <c:tx>
            <c:strRef>
              <c:f>'tulu 1m3 kanali müügist '!$AJ$1:$AJ$2</c:f>
              <c:strCache>
                <c:ptCount val="1"/>
                <c:pt idx="0">
                  <c:v>tulu 1 m³ kohta koos abonenttasuga € ettevõtted</c:v>
                </c:pt>
              </c:strCache>
            </c:strRef>
          </c:tx>
          <c:invertIfNegative val="0"/>
          <c:cat>
            <c:strRef>
              <c:f>'tulu 1m3 kanali müügist '!$A$3:$AB$47</c:f>
              <c:strCache>
                <c:ptCount val="42"/>
                <c:pt idx="0">
                  <c:v>30.06.2014</c:v>
                </c:pt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Iivakivi AS</c:v>
                </c:pt>
                <c:pt idx="6">
                  <c:v>Järvakandi Komm.OÜ</c:v>
                </c:pt>
                <c:pt idx="7">
                  <c:v>Järve Biopuhastus OÜ</c:v>
                </c:pt>
                <c:pt idx="8">
                  <c:v>Jõgeva Veevärk OÜ</c:v>
                </c:pt>
                <c:pt idx="9">
                  <c:v>Kadrina Soojus AS</c:v>
                </c:pt>
                <c:pt idx="10">
                  <c:v>Kärdla Veevärk AS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</c:v>
                </c:pt>
                <c:pt idx="20">
                  <c:v>Paldiski Linnahoolduse  OÜ</c:v>
                </c:pt>
                <c:pt idx="21">
                  <c:v>Pärnu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Rakvere Vesi AS</c:v>
                </c:pt>
                <c:pt idx="25">
                  <c:v>Rapla Vesi AS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</c:v>
                </c:pt>
                <c:pt idx="29">
                  <c:v>Tallinna Vesi AS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Võru Vesi</c:v>
                </c:pt>
              </c:strCache>
            </c:strRef>
          </c:cat>
          <c:val>
            <c:numRef>
              <c:f>'tulu 1m3 kanali müügist '!$AJ$3:$AJ$47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1.2679517363154797</c:v>
                </c:pt>
                <c:pt idx="2">
                  <c:v>1.5634513699727606</c:v>
                </c:pt>
                <c:pt idx="3">
                  <c:v>0</c:v>
                </c:pt>
                <c:pt idx="4">
                  <c:v>1.3371118329888008</c:v>
                </c:pt>
                <c:pt idx="5">
                  <c:v>1.5583096746014415</c:v>
                </c:pt>
                <c:pt idx="6">
                  <c:v>4.2206100088836251</c:v>
                </c:pt>
                <c:pt idx="7">
                  <c:v>0.67037329592656647</c:v>
                </c:pt>
                <c:pt idx="8">
                  <c:v>1.3754969280809541</c:v>
                </c:pt>
                <c:pt idx="9">
                  <c:v>1.6000251635631606</c:v>
                </c:pt>
                <c:pt idx="10">
                  <c:v>1.3286758257819351</c:v>
                </c:pt>
                <c:pt idx="11">
                  <c:v>1.2761368369582933</c:v>
                </c:pt>
                <c:pt idx="12">
                  <c:v>2.7242888402625822</c:v>
                </c:pt>
                <c:pt idx="13">
                  <c:v>1.9698592411260711</c:v>
                </c:pt>
                <c:pt idx="14">
                  <c:v>2.2347709465659631</c:v>
                </c:pt>
                <c:pt idx="15">
                  <c:v>1.839510258107214</c:v>
                </c:pt>
                <c:pt idx="16">
                  <c:v>2.1594992707047718</c:v>
                </c:pt>
                <c:pt idx="17">
                  <c:v>1.1400429799426934</c:v>
                </c:pt>
                <c:pt idx="18">
                  <c:v>1.4200073331703738</c:v>
                </c:pt>
                <c:pt idx="19">
                  <c:v>2.059611734415816</c:v>
                </c:pt>
                <c:pt idx="20">
                  <c:v>1.4383664575271442</c:v>
                </c:pt>
                <c:pt idx="21">
                  <c:v>1.116115600299497</c:v>
                </c:pt>
                <c:pt idx="22">
                  <c:v>1.548724541704434</c:v>
                </c:pt>
                <c:pt idx="23">
                  <c:v>1.3348698467195439</c:v>
                </c:pt>
                <c:pt idx="24">
                  <c:v>0.86016127017612043</c:v>
                </c:pt>
                <c:pt idx="25">
                  <c:v>0.93629349250254756</c:v>
                </c:pt>
                <c:pt idx="26">
                  <c:v>2.0623006574874418</c:v>
                </c:pt>
                <c:pt idx="27">
                  <c:v>0.86267701835071275</c:v>
                </c:pt>
                <c:pt idx="28">
                  <c:v>2.6606552449654339</c:v>
                </c:pt>
                <c:pt idx="29">
                  <c:v>1.7224394834182462</c:v>
                </c:pt>
                <c:pt idx="30">
                  <c:v>1.3302472250252271</c:v>
                </c:pt>
                <c:pt idx="31">
                  <c:v>1.3414207524085013</c:v>
                </c:pt>
                <c:pt idx="32">
                  <c:v>1.3257422512234911</c:v>
                </c:pt>
                <c:pt idx="33">
                  <c:v>2.0273318872017354</c:v>
                </c:pt>
                <c:pt idx="34">
                  <c:v>1.1331147790950331</c:v>
                </c:pt>
                <c:pt idx="35">
                  <c:v>1.1812895648935866</c:v>
                </c:pt>
                <c:pt idx="36">
                  <c:v>1.914970368461737</c:v>
                </c:pt>
                <c:pt idx="37">
                  <c:v>1.5500242130750608</c:v>
                </c:pt>
                <c:pt idx="38">
                  <c:v>2.0716655607166556</c:v>
                </c:pt>
                <c:pt idx="39">
                  <c:v>2.0436169913693742</c:v>
                </c:pt>
                <c:pt idx="40">
                  <c:v>1.3010505317009606</c:v>
                </c:pt>
                <c:pt idx="41">
                  <c:v>1.4128125793714934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30880"/>
        <c:axId val="99932416"/>
      </c:barChart>
      <c:catAx>
        <c:axId val="99930880"/>
        <c:scaling>
          <c:orientation val="minMax"/>
        </c:scaling>
        <c:delete val="0"/>
        <c:axPos val="b"/>
        <c:majorTickMark val="out"/>
        <c:minorTickMark val="none"/>
        <c:tickLblPos val="nextTo"/>
        <c:crossAx val="99932416"/>
        <c:crosses val="autoZero"/>
        <c:auto val="1"/>
        <c:lblAlgn val="ctr"/>
        <c:lblOffset val="100"/>
        <c:noMultiLvlLbl val="0"/>
      </c:catAx>
      <c:valAx>
        <c:axId val="99932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930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 ja kanali hind koos km-ga  30.06.2014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1 '!$AP$2</c:f>
              <c:strCache>
                <c:ptCount val="1"/>
                <c:pt idx="0">
                  <c:v>Vesi+kanal €+KM elanik</c:v>
                </c:pt>
              </c:strCache>
            </c:strRef>
          </c:tx>
          <c:invertIfNegative val="0"/>
          <c:cat>
            <c:strRef>
              <c:f>'graafik 1 '!$AO$3:$AO$43</c:f>
              <c:strCache>
                <c:ptCount val="41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</c:strCache>
            </c:strRef>
          </c:cat>
          <c:val>
            <c:numRef>
              <c:f>'graafik 1 '!$AP$3:$AP$43</c:f>
              <c:numCache>
                <c:formatCode>0.00</c:formatCode>
                <c:ptCount val="41"/>
                <c:pt idx="1">
                  <c:v>2.8170000000000002</c:v>
                </c:pt>
                <c:pt idx="2">
                  <c:v>3.1512969132141522</c:v>
                </c:pt>
                <c:pt idx="3">
                  <c:v>1.5899999999999999</c:v>
                </c:pt>
                <c:pt idx="4">
                  <c:v>2.2784209877903763</c:v>
                </c:pt>
                <c:pt idx="5">
                  <c:v>2.62</c:v>
                </c:pt>
                <c:pt idx="6">
                  <c:v>2.5</c:v>
                </c:pt>
                <c:pt idx="7">
                  <c:v>1.6280000000000001</c:v>
                </c:pt>
                <c:pt idx="8">
                  <c:v>3.048</c:v>
                </c:pt>
                <c:pt idx="9">
                  <c:v>2.88</c:v>
                </c:pt>
                <c:pt idx="10">
                  <c:v>2.94</c:v>
                </c:pt>
                <c:pt idx="11">
                  <c:v>2.1500000000000004</c:v>
                </c:pt>
                <c:pt idx="12">
                  <c:v>4.2960000000000003</c:v>
                </c:pt>
                <c:pt idx="13">
                  <c:v>3.0300000000000002</c:v>
                </c:pt>
                <c:pt idx="14">
                  <c:v>3.6959999999999997</c:v>
                </c:pt>
                <c:pt idx="15">
                  <c:v>3.96</c:v>
                </c:pt>
                <c:pt idx="16">
                  <c:v>3.1119818849710992</c:v>
                </c:pt>
                <c:pt idx="17">
                  <c:v>2.33</c:v>
                </c:pt>
                <c:pt idx="18">
                  <c:v>3.036</c:v>
                </c:pt>
                <c:pt idx="19">
                  <c:v>2.7767999999999997</c:v>
                </c:pt>
                <c:pt idx="20">
                  <c:v>2.1360000000000001</c:v>
                </c:pt>
                <c:pt idx="21">
                  <c:v>2.39</c:v>
                </c:pt>
                <c:pt idx="22">
                  <c:v>2.9939999999999998</c:v>
                </c:pt>
                <c:pt idx="23">
                  <c:v>2.2080000000000002</c:v>
                </c:pt>
                <c:pt idx="24">
                  <c:v>2.2199999999999998</c:v>
                </c:pt>
                <c:pt idx="25">
                  <c:v>1.98</c:v>
                </c:pt>
                <c:pt idx="26">
                  <c:v>2.734</c:v>
                </c:pt>
                <c:pt idx="27">
                  <c:v>1.6320000000000001</c:v>
                </c:pt>
                <c:pt idx="28">
                  <c:v>3.3719999999999999</c:v>
                </c:pt>
                <c:pt idx="29">
                  <c:v>2.08</c:v>
                </c:pt>
                <c:pt idx="30">
                  <c:v>2.419</c:v>
                </c:pt>
                <c:pt idx="31">
                  <c:v>1.8959999999999999</c:v>
                </c:pt>
                <c:pt idx="32">
                  <c:v>2.6760000000000002</c:v>
                </c:pt>
                <c:pt idx="33">
                  <c:v>4.3440000000000003</c:v>
                </c:pt>
                <c:pt idx="34">
                  <c:v>2.2800000000000002</c:v>
                </c:pt>
                <c:pt idx="35">
                  <c:v>2.62</c:v>
                </c:pt>
                <c:pt idx="36">
                  <c:v>3.3530999999999995</c:v>
                </c:pt>
                <c:pt idx="37">
                  <c:v>2.8319999999999999</c:v>
                </c:pt>
                <c:pt idx="38">
                  <c:v>3.6440000000000001</c:v>
                </c:pt>
                <c:pt idx="39">
                  <c:v>3.84</c:v>
                </c:pt>
                <c:pt idx="40">
                  <c:v>2.11</c:v>
                </c:pt>
              </c:numCache>
            </c:numRef>
          </c:val>
        </c:ser>
        <c:ser>
          <c:idx val="1"/>
          <c:order val="1"/>
          <c:tx>
            <c:strRef>
              <c:f>'graafik 1 '!$AQ$2</c:f>
              <c:strCache>
                <c:ptCount val="1"/>
                <c:pt idx="0">
                  <c:v>Vesi+kanal €+KM ettevõte</c:v>
                </c:pt>
              </c:strCache>
            </c:strRef>
          </c:tx>
          <c:invertIfNegative val="0"/>
          <c:cat>
            <c:strRef>
              <c:f>'graafik 1 '!$AO$3:$AO$43</c:f>
              <c:strCache>
                <c:ptCount val="41"/>
                <c:pt idx="0">
                  <c:v>30.06.2014</c:v>
                </c:pt>
                <c:pt idx="1">
                  <c:v>Abja Elamu OÜ</c:v>
                </c:pt>
                <c:pt idx="2">
                  <c:v>Emajõe Veevärk AS*</c:v>
                </c:pt>
                <c:pt idx="3">
                  <c:v>EsmarVesi OÜ</c:v>
                </c:pt>
                <c:pt idx="4">
                  <c:v>Haapsalu Veevärk AS*</c:v>
                </c:pt>
                <c:pt idx="5">
                  <c:v>Iivakivi AS</c:v>
                </c:pt>
                <c:pt idx="6">
                  <c:v>Järvakandi Komm.OÜ**</c:v>
                </c:pt>
                <c:pt idx="7">
                  <c:v>Järve Biopuhastus OÜ*</c:v>
                </c:pt>
                <c:pt idx="8">
                  <c:v>Jõgeva Veevärk OÜ**</c:v>
                </c:pt>
                <c:pt idx="9">
                  <c:v>Kadrina Soojus AS</c:v>
                </c:pt>
                <c:pt idx="10">
                  <c:v>Kärdla Veevärk AS*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Kuremaa Enveko AS*</c:v>
                </c:pt>
                <c:pt idx="16">
                  <c:v>Kuressaare Veevärk AS*</c:v>
                </c:pt>
                <c:pt idx="17">
                  <c:v>Lahevesi AS</c:v>
                </c:pt>
                <c:pt idx="18">
                  <c:v>Matsalu Veevärk AS</c:v>
                </c:pt>
                <c:pt idx="19">
                  <c:v>Paide Vesi AS*</c:v>
                </c:pt>
                <c:pt idx="20">
                  <c:v>Paldiski Linnahoolduse  OÜ</c:v>
                </c:pt>
                <c:pt idx="21">
                  <c:v>Pärnu Vesi AS**</c:v>
                </c:pt>
                <c:pt idx="22">
                  <c:v>Põltsamaa Varahalduse OÜ</c:v>
                </c:pt>
                <c:pt idx="23">
                  <c:v>Põlva Vesi  AS**</c:v>
                </c:pt>
                <c:pt idx="24">
                  <c:v>Rakvere Vesi AS**</c:v>
                </c:pt>
                <c:pt idx="25">
                  <c:v>Rapla Vesi AS**</c:v>
                </c:pt>
                <c:pt idx="26">
                  <c:v>Saku Maja AS</c:v>
                </c:pt>
                <c:pt idx="27">
                  <c:v>Sillamäe Veevärk AS</c:v>
                </c:pt>
                <c:pt idx="28">
                  <c:v>Strantum OÜ**</c:v>
                </c:pt>
                <c:pt idx="29">
                  <c:v>Tallinna Vesi AS**</c:v>
                </c:pt>
                <c:pt idx="30">
                  <c:v>Tapa Vesi OÜ</c:v>
                </c:pt>
                <c:pt idx="31">
                  <c:v>Tartu Veevärk AS</c:v>
                </c:pt>
                <c:pt idx="32">
                  <c:v>Toila V.V AS</c:v>
                </c:pt>
                <c:pt idx="33">
                  <c:v>Tõrva Veejõud OÜ</c:v>
                </c:pt>
                <c:pt idx="34">
                  <c:v>Türi Vesi OÜ**</c:v>
                </c:pt>
                <c:pt idx="35">
                  <c:v>Valga Vesi AS</c:v>
                </c:pt>
                <c:pt idx="36">
                  <c:v>Velko AV OÜ</c:v>
                </c:pt>
                <c:pt idx="37">
                  <c:v>Vändra</c:v>
                </c:pt>
                <c:pt idx="38">
                  <c:v>Vihula valla Veevärk OÜ</c:v>
                </c:pt>
                <c:pt idx="39">
                  <c:v>Viimsi Vesi AS**</c:v>
                </c:pt>
                <c:pt idx="40">
                  <c:v>Viljandi Veevärk AS</c:v>
                </c:pt>
              </c:strCache>
            </c:strRef>
          </c:cat>
          <c:val>
            <c:numRef>
              <c:f>'graafik 1 '!$AQ$3:$AQ$43</c:f>
              <c:numCache>
                <c:formatCode>0.00</c:formatCode>
                <c:ptCount val="41"/>
                <c:pt idx="1">
                  <c:v>2.8170000000000002</c:v>
                </c:pt>
                <c:pt idx="2">
                  <c:v>3.3276327979334646</c:v>
                </c:pt>
                <c:pt idx="3">
                  <c:v>0</c:v>
                </c:pt>
                <c:pt idx="4">
                  <c:v>2.56647201932575</c:v>
                </c:pt>
                <c:pt idx="5">
                  <c:v>3.13</c:v>
                </c:pt>
                <c:pt idx="6">
                  <c:v>2.5</c:v>
                </c:pt>
                <c:pt idx="7">
                  <c:v>1.835</c:v>
                </c:pt>
                <c:pt idx="8">
                  <c:v>3.048</c:v>
                </c:pt>
                <c:pt idx="9">
                  <c:v>2.88</c:v>
                </c:pt>
                <c:pt idx="10">
                  <c:v>3.0449999999999999</c:v>
                </c:pt>
                <c:pt idx="11">
                  <c:v>2.1500000000000004</c:v>
                </c:pt>
                <c:pt idx="12">
                  <c:v>5.52</c:v>
                </c:pt>
                <c:pt idx="13">
                  <c:v>3.63</c:v>
                </c:pt>
                <c:pt idx="14">
                  <c:v>3.6959999999999997</c:v>
                </c:pt>
                <c:pt idx="15">
                  <c:v>3.9720000000000004</c:v>
                </c:pt>
                <c:pt idx="16">
                  <c:v>3.7353568842291165</c:v>
                </c:pt>
                <c:pt idx="17">
                  <c:v>2.33</c:v>
                </c:pt>
                <c:pt idx="18">
                  <c:v>3.036</c:v>
                </c:pt>
                <c:pt idx="19">
                  <c:v>3.3155999999999999</c:v>
                </c:pt>
                <c:pt idx="20">
                  <c:v>3.0720000000000001</c:v>
                </c:pt>
                <c:pt idx="21">
                  <c:v>2.39</c:v>
                </c:pt>
                <c:pt idx="22">
                  <c:v>3.274</c:v>
                </c:pt>
                <c:pt idx="23">
                  <c:v>2.7359999999999998</c:v>
                </c:pt>
                <c:pt idx="24">
                  <c:v>2.2199999999999998</c:v>
                </c:pt>
                <c:pt idx="25">
                  <c:v>1.98</c:v>
                </c:pt>
                <c:pt idx="26">
                  <c:v>3.9420000000000002</c:v>
                </c:pt>
                <c:pt idx="27">
                  <c:v>1.968</c:v>
                </c:pt>
                <c:pt idx="28">
                  <c:v>5.6280000000000001</c:v>
                </c:pt>
                <c:pt idx="29">
                  <c:v>4.84</c:v>
                </c:pt>
                <c:pt idx="30">
                  <c:v>2.85</c:v>
                </c:pt>
                <c:pt idx="31">
                  <c:v>1.8959999999999999</c:v>
                </c:pt>
                <c:pt idx="32">
                  <c:v>2.6760000000000002</c:v>
                </c:pt>
                <c:pt idx="33">
                  <c:v>4.3440000000000003</c:v>
                </c:pt>
                <c:pt idx="34">
                  <c:v>2.6280000000000001</c:v>
                </c:pt>
                <c:pt idx="35">
                  <c:v>2.62</c:v>
                </c:pt>
                <c:pt idx="36">
                  <c:v>3.3530999999999995</c:v>
                </c:pt>
                <c:pt idx="37">
                  <c:v>2.8319999999999999</c:v>
                </c:pt>
                <c:pt idx="38">
                  <c:v>3.6440000000000001</c:v>
                </c:pt>
                <c:pt idx="39">
                  <c:v>4.4000000000000004</c:v>
                </c:pt>
                <c:pt idx="40">
                  <c:v>2.11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66272"/>
        <c:axId val="99767808"/>
      </c:barChart>
      <c:catAx>
        <c:axId val="99766272"/>
        <c:scaling>
          <c:orientation val="minMax"/>
        </c:scaling>
        <c:delete val="0"/>
        <c:axPos val="b"/>
        <c:majorTickMark val="out"/>
        <c:minorTickMark val="none"/>
        <c:tickLblPos val="nextTo"/>
        <c:crossAx val="99767808"/>
        <c:crosses val="autoZero"/>
        <c:auto val="1"/>
        <c:lblAlgn val="ctr"/>
        <c:lblOffset val="100"/>
        <c:noMultiLvlLbl val="0"/>
      </c:catAx>
      <c:valAx>
        <c:axId val="9976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766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152400</xdr:colOff>
      <xdr:row>6</xdr:row>
      <xdr:rowOff>152400</xdr:rowOff>
    </xdr:from>
    <xdr:to>
      <xdr:col>55</xdr:col>
      <xdr:colOff>371475</xdr:colOff>
      <xdr:row>24</xdr:row>
      <xdr:rowOff>142881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219074</xdr:colOff>
      <xdr:row>0</xdr:row>
      <xdr:rowOff>66681</xdr:rowOff>
    </xdr:from>
    <xdr:to>
      <xdr:col>72</xdr:col>
      <xdr:colOff>228599</xdr:colOff>
      <xdr:row>27</xdr:row>
      <xdr:rowOff>104775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428625</xdr:colOff>
      <xdr:row>7</xdr:row>
      <xdr:rowOff>19050</xdr:rowOff>
    </xdr:from>
    <xdr:to>
      <xdr:col>62</xdr:col>
      <xdr:colOff>381000</xdr:colOff>
      <xdr:row>31</xdr:row>
      <xdr:rowOff>66675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542925</xdr:colOff>
      <xdr:row>10</xdr:row>
      <xdr:rowOff>152400</xdr:rowOff>
    </xdr:from>
    <xdr:to>
      <xdr:col>65</xdr:col>
      <xdr:colOff>228600</xdr:colOff>
      <xdr:row>29</xdr:row>
      <xdr:rowOff>90487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0.51194</cdr:x>
      <cdr:y>0.53097</cdr:y>
    </cdr:from>
    <cdr:to>
      <cdr:x>0.60363</cdr:x>
      <cdr:y>0.81416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05400" y="1714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t-EE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314326</xdr:colOff>
      <xdr:row>7</xdr:row>
      <xdr:rowOff>114299</xdr:rowOff>
    </xdr:from>
    <xdr:to>
      <xdr:col>58</xdr:col>
      <xdr:colOff>428625</xdr:colOff>
      <xdr:row>32</xdr:row>
      <xdr:rowOff>133350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276226</xdr:colOff>
      <xdr:row>10</xdr:row>
      <xdr:rowOff>142875</xdr:rowOff>
    </xdr:from>
    <xdr:to>
      <xdr:col>63</xdr:col>
      <xdr:colOff>476250</xdr:colOff>
      <xdr:row>28</xdr:row>
      <xdr:rowOff>33337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142875</xdr:colOff>
      <xdr:row>5</xdr:row>
      <xdr:rowOff>171450</xdr:rowOff>
    </xdr:from>
    <xdr:to>
      <xdr:col>60</xdr:col>
      <xdr:colOff>285750</xdr:colOff>
      <xdr:row>31</xdr:row>
      <xdr:rowOff>152400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352425</xdr:colOff>
      <xdr:row>10</xdr:row>
      <xdr:rowOff>152399</xdr:rowOff>
    </xdr:from>
    <xdr:to>
      <xdr:col>62</xdr:col>
      <xdr:colOff>266700</xdr:colOff>
      <xdr:row>32</xdr:row>
      <xdr:rowOff>47624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266701</xdr:colOff>
      <xdr:row>6</xdr:row>
      <xdr:rowOff>161923</xdr:rowOff>
    </xdr:from>
    <xdr:to>
      <xdr:col>56</xdr:col>
      <xdr:colOff>1</xdr:colOff>
      <xdr:row>28</xdr:row>
      <xdr:rowOff>180975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523875</xdr:colOff>
      <xdr:row>8</xdr:row>
      <xdr:rowOff>133350</xdr:rowOff>
    </xdr:from>
    <xdr:to>
      <xdr:col>57</xdr:col>
      <xdr:colOff>95250</xdr:colOff>
      <xdr:row>29</xdr:row>
      <xdr:rowOff>90487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457199</xdr:colOff>
      <xdr:row>8</xdr:row>
      <xdr:rowOff>104775</xdr:rowOff>
    </xdr:from>
    <xdr:to>
      <xdr:col>57</xdr:col>
      <xdr:colOff>209550</xdr:colOff>
      <xdr:row>27</xdr:row>
      <xdr:rowOff>57156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47"/>
  <sheetViews>
    <sheetView tabSelected="1" zoomScaleNormal="100" workbookViewId="0">
      <pane xSplit="1" ySplit="3" topLeftCell="C13" activePane="bottomRight" state="frozen"/>
      <selection pane="topRight" activeCell="B1" sqref="B1"/>
      <selection pane="bottomLeft" activeCell="A4" sqref="A4"/>
      <selection pane="bottomRight" activeCell="S19" sqref="S19"/>
    </sheetView>
  </sheetViews>
  <sheetFormatPr defaultRowHeight="15" x14ac:dyDescent="0.25"/>
  <cols>
    <col min="1" max="1" width="25.42578125" style="11" customWidth="1"/>
    <col min="2" max="2" width="13.85546875" style="11" hidden="1" customWidth="1"/>
    <col min="3" max="3" width="15.5703125" style="11" customWidth="1"/>
    <col min="4" max="4" width="8.5703125" customWidth="1"/>
    <col min="5" max="29" width="9.140625" customWidth="1"/>
    <col min="30" max="30" width="10.7109375" customWidth="1"/>
    <col min="31" max="31" width="15" customWidth="1"/>
    <col min="32" max="32" width="15.7109375" customWidth="1"/>
    <col min="33" max="33" width="18.7109375" customWidth="1"/>
    <col min="34" max="35" width="17.28515625" customWidth="1"/>
    <col min="36" max="36" width="17.7109375" customWidth="1"/>
    <col min="37" max="37" width="18.85546875" customWidth="1"/>
    <col min="38" max="38" width="20.28515625" customWidth="1"/>
    <col min="39" max="42" width="9.140625" customWidth="1"/>
  </cols>
  <sheetData>
    <row r="1" spans="1:42" x14ac:dyDescent="0.25">
      <c r="AE1" s="24" t="s">
        <v>61</v>
      </c>
      <c r="AF1" s="25"/>
      <c r="AG1" s="24" t="s">
        <v>61</v>
      </c>
      <c r="AH1" s="25"/>
      <c r="AI1" s="38" t="s">
        <v>63</v>
      </c>
      <c r="AJ1" s="38"/>
      <c r="AK1" s="40" t="s">
        <v>64</v>
      </c>
      <c r="AL1" s="41"/>
      <c r="AM1" s="27" t="s">
        <v>58</v>
      </c>
      <c r="AN1" s="28"/>
      <c r="AO1" s="28"/>
      <c r="AP1" s="29"/>
    </row>
    <row r="2" spans="1:42" x14ac:dyDescent="0.25">
      <c r="A2" s="6"/>
      <c r="B2" s="51" t="s">
        <v>78</v>
      </c>
      <c r="C2" s="49" t="s">
        <v>78</v>
      </c>
      <c r="D2" s="56" t="s">
        <v>0</v>
      </c>
      <c r="E2" s="57"/>
      <c r="F2" s="58"/>
      <c r="G2" s="56" t="s">
        <v>4</v>
      </c>
      <c r="H2" s="57"/>
      <c r="I2" s="57"/>
      <c r="J2" s="42"/>
      <c r="K2" s="18" t="s">
        <v>6</v>
      </c>
      <c r="L2" s="19"/>
      <c r="M2" s="22" t="s">
        <v>7</v>
      </c>
      <c r="N2" s="19"/>
      <c r="O2" s="22" t="s">
        <v>8</v>
      </c>
      <c r="P2" s="19"/>
      <c r="Q2" s="22" t="s">
        <v>9</v>
      </c>
      <c r="R2" s="19"/>
      <c r="S2" s="22" t="s">
        <v>56</v>
      </c>
      <c r="T2" s="18"/>
      <c r="U2" s="19"/>
      <c r="V2" s="22" t="s">
        <v>57</v>
      </c>
      <c r="W2" s="18"/>
      <c r="X2" s="19"/>
      <c r="Y2" s="22" t="s">
        <v>11</v>
      </c>
      <c r="Z2" s="18"/>
      <c r="AA2" s="19"/>
      <c r="AB2" s="59" t="s">
        <v>12</v>
      </c>
      <c r="AC2" s="60"/>
      <c r="AD2" s="61"/>
      <c r="AE2" s="24" t="s">
        <v>53</v>
      </c>
      <c r="AF2" s="25"/>
      <c r="AG2" s="24" t="s">
        <v>55</v>
      </c>
      <c r="AH2" s="25"/>
      <c r="AI2" s="38" t="s">
        <v>53</v>
      </c>
      <c r="AJ2" s="38"/>
      <c r="AK2" s="38" t="s">
        <v>53</v>
      </c>
      <c r="AL2" s="38"/>
      <c r="AM2" s="27" t="s">
        <v>53</v>
      </c>
      <c r="AN2" s="29"/>
      <c r="AO2" s="27" t="s">
        <v>55</v>
      </c>
      <c r="AP2" s="29"/>
    </row>
    <row r="3" spans="1:42" ht="21" x14ac:dyDescent="0.35">
      <c r="A3" s="10">
        <v>41820</v>
      </c>
      <c r="B3" s="52" t="s">
        <v>82</v>
      </c>
      <c r="C3" s="50" t="s">
        <v>90</v>
      </c>
      <c r="D3" s="20" t="s">
        <v>1</v>
      </c>
      <c r="E3" s="20" t="s">
        <v>2</v>
      </c>
      <c r="F3" s="20" t="s">
        <v>3</v>
      </c>
      <c r="G3" s="23" t="s">
        <v>1</v>
      </c>
      <c r="H3" s="23" t="s">
        <v>5</v>
      </c>
      <c r="I3" s="23" t="s">
        <v>3</v>
      </c>
      <c r="J3" s="23" t="s">
        <v>43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</v>
      </c>
      <c r="T3" s="20" t="s">
        <v>2</v>
      </c>
      <c r="U3" s="20" t="s">
        <v>10</v>
      </c>
      <c r="V3" s="20" t="s">
        <v>1</v>
      </c>
      <c r="W3" s="20" t="s">
        <v>2</v>
      </c>
      <c r="X3" s="20" t="s">
        <v>10</v>
      </c>
      <c r="Y3" s="20" t="s">
        <v>1</v>
      </c>
      <c r="Z3" s="20" t="s">
        <v>2</v>
      </c>
      <c r="AA3" s="20" t="s">
        <v>10</v>
      </c>
      <c r="AB3" s="20" t="s">
        <v>1</v>
      </c>
      <c r="AC3" s="20" t="s">
        <v>2</v>
      </c>
      <c r="AD3" s="20" t="s">
        <v>10</v>
      </c>
      <c r="AE3" s="26" t="s">
        <v>47</v>
      </c>
      <c r="AF3" s="26" t="s">
        <v>48</v>
      </c>
      <c r="AG3" s="26" t="s">
        <v>47</v>
      </c>
      <c r="AH3" s="26" t="s">
        <v>48</v>
      </c>
      <c r="AI3" s="39" t="s">
        <v>47</v>
      </c>
      <c r="AJ3" s="39" t="s">
        <v>48</v>
      </c>
      <c r="AK3" s="39" t="s">
        <v>47</v>
      </c>
      <c r="AL3" s="39" t="s">
        <v>48</v>
      </c>
      <c r="AM3" s="30" t="s">
        <v>47</v>
      </c>
      <c r="AN3" s="30" t="s">
        <v>48</v>
      </c>
      <c r="AO3" s="30" t="s">
        <v>47</v>
      </c>
      <c r="AP3" s="30" t="s">
        <v>48</v>
      </c>
    </row>
    <row r="4" spans="1:42" x14ac:dyDescent="0.25">
      <c r="A4" s="54" t="s">
        <v>83</v>
      </c>
      <c r="B4" s="12">
        <v>50.628</v>
      </c>
      <c r="C4" s="12">
        <f t="shared" ref="C4" si="0">S4+T4+U4+V4+W4+X4+Y4+Z4+AA4+AB4+AC4+AD4</f>
        <v>52.42</v>
      </c>
      <c r="D4" s="4">
        <v>15.532</v>
      </c>
      <c r="E4" s="4">
        <v>8.5709999999999997</v>
      </c>
      <c r="F4" s="4">
        <v>0</v>
      </c>
      <c r="G4" s="4">
        <v>14.035</v>
      </c>
      <c r="H4" s="4">
        <v>6.7960000000000003</v>
      </c>
      <c r="I4" s="4">
        <v>0</v>
      </c>
      <c r="J4" s="4">
        <v>0</v>
      </c>
      <c r="K4" s="4">
        <v>1.079</v>
      </c>
      <c r="L4" s="4">
        <v>1.079</v>
      </c>
      <c r="M4" s="4">
        <v>1.268</v>
      </c>
      <c r="N4" s="4">
        <v>1.268</v>
      </c>
      <c r="O4" s="4">
        <v>1.2949999999999999</v>
      </c>
      <c r="P4" s="4">
        <v>1.2949999999999999</v>
      </c>
      <c r="Q4" s="4">
        <v>1.522</v>
      </c>
      <c r="R4" s="4">
        <v>1.522</v>
      </c>
      <c r="S4" s="4">
        <v>16.759</v>
      </c>
      <c r="T4" s="4">
        <v>9.2479999999999993</v>
      </c>
      <c r="U4" s="4">
        <v>0</v>
      </c>
      <c r="V4" s="4">
        <v>17.795999999999999</v>
      </c>
      <c r="W4" s="4">
        <v>8.6170000000000009</v>
      </c>
      <c r="X4" s="4">
        <v>0</v>
      </c>
      <c r="Y4" s="4"/>
      <c r="Z4" s="4"/>
      <c r="AA4" s="4">
        <v>0</v>
      </c>
      <c r="AB4" s="4"/>
      <c r="AC4" s="4"/>
      <c r="AD4" s="4">
        <v>0</v>
      </c>
      <c r="AE4" s="4">
        <f>Y4/D4</f>
        <v>0</v>
      </c>
      <c r="AF4" s="4">
        <f>AB4/G4</f>
        <v>0</v>
      </c>
      <c r="AG4" s="4">
        <f>(Z4+AA4)/(E4+F4)</f>
        <v>0</v>
      </c>
      <c r="AH4" s="4">
        <f>(AC4+AD4)/(H4+I4)</f>
        <v>0</v>
      </c>
      <c r="AI4" s="4">
        <f>K4+AE4</f>
        <v>1.079</v>
      </c>
      <c r="AJ4" s="4">
        <f>M4+AF4</f>
        <v>1.268</v>
      </c>
      <c r="AK4" s="8">
        <f>AI4*1.2</f>
        <v>1.2948</v>
      </c>
      <c r="AL4" s="8">
        <f>AJ4*1.2</f>
        <v>1.5216000000000001</v>
      </c>
      <c r="AM4" s="8">
        <f t="shared" ref="AM4:AM24" si="1">(S4+Y4)/D4</f>
        <v>1.0789981972701519</v>
      </c>
      <c r="AN4" s="8">
        <f t="shared" ref="AN4:AN24" si="2">(V4+AB4)/G4</f>
        <v>1.2679729248307801</v>
      </c>
      <c r="AO4" s="35">
        <f t="shared" ref="AO4:AO17" si="3">(T4+U4+Z4+AA4)/(E4+F4)</f>
        <v>1.0789872826974682</v>
      </c>
      <c r="AP4" s="8">
        <f t="shared" ref="AP4:AP24" si="4">(W4+X4+AC4+AD4)/(H4+I4)</f>
        <v>1.2679517363154797</v>
      </c>
    </row>
    <row r="5" spans="1:42" x14ac:dyDescent="0.25">
      <c r="A5" s="54" t="s">
        <v>86</v>
      </c>
      <c r="B5" s="12">
        <v>780.803</v>
      </c>
      <c r="C5" s="12">
        <f>S5+T5+U5+V5+W5+X5+Y5+Z5+AA5+AB5+AC5+AD5</f>
        <v>807.57100000000003</v>
      </c>
      <c r="D5" s="4">
        <v>102.98699999999999</v>
      </c>
      <c r="E5" s="4">
        <v>208.524</v>
      </c>
      <c r="F5" s="4">
        <v>4.4450000000000003</v>
      </c>
      <c r="G5" s="4">
        <v>93.769000000000005</v>
      </c>
      <c r="H5" s="4">
        <v>185.828</v>
      </c>
      <c r="I5" s="4">
        <v>1.4019999999999999</v>
      </c>
      <c r="J5" s="4"/>
      <c r="K5" s="7">
        <f>S5/D5</f>
        <v>1.1923446648606135</v>
      </c>
      <c r="L5" s="7">
        <f>T5/E5</f>
        <v>1.2094147436266329</v>
      </c>
      <c r="M5" s="7">
        <f>V5/G5</f>
        <v>1.43373609615118</v>
      </c>
      <c r="N5" s="7">
        <f>W5/H5</f>
        <v>1.5636125879845879</v>
      </c>
      <c r="O5" s="8">
        <f>K5*1.2</f>
        <v>1.4308135978327361</v>
      </c>
      <c r="P5" s="8">
        <f>L5*1.2</f>
        <v>1.4512976923519594</v>
      </c>
      <c r="Q5" s="8">
        <f>M5*1.2</f>
        <v>1.7204833153814161</v>
      </c>
      <c r="R5" s="8">
        <f>N5*1.2</f>
        <v>1.8763351055815054</v>
      </c>
      <c r="S5" s="4">
        <v>122.79600000000001</v>
      </c>
      <c r="T5" s="4">
        <v>252.19200000000001</v>
      </c>
      <c r="U5" s="4">
        <v>5.4180000000000001</v>
      </c>
      <c r="V5" s="4">
        <v>134.44</v>
      </c>
      <c r="W5" s="4">
        <v>290.56299999999999</v>
      </c>
      <c r="X5" s="4">
        <v>2.1619999999999999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f t="shared" ref="AE5:AE43" si="5">Y5/D5</f>
        <v>0</v>
      </c>
      <c r="AF5" s="4">
        <f t="shared" ref="AF5:AF43" si="6">AB5/G5</f>
        <v>0</v>
      </c>
      <c r="AG5" s="4">
        <f t="shared" ref="AG5:AG43" si="7">(Z5+AA5)/(E5+F5)</f>
        <v>0</v>
      </c>
      <c r="AH5" s="4">
        <f t="shared" ref="AH5:AH43" si="8">(AC5+AD5)/(H5+I5)</f>
        <v>0</v>
      </c>
      <c r="AI5" s="4">
        <f t="shared" ref="AI5:AI43" si="9">K5+AE5</f>
        <v>1.1923446648606135</v>
      </c>
      <c r="AJ5" s="4">
        <f t="shared" ref="AJ5:AJ43" si="10">M5+AF5</f>
        <v>1.43373609615118</v>
      </c>
      <c r="AK5" s="8">
        <f t="shared" ref="AK5:AL43" si="11">AI5*1.2</f>
        <v>1.4308135978327361</v>
      </c>
      <c r="AL5" s="8">
        <f t="shared" si="11"/>
        <v>1.7204833153814161</v>
      </c>
      <c r="AM5" s="8">
        <f t="shared" si="1"/>
        <v>1.1923446648606135</v>
      </c>
      <c r="AN5" s="8">
        <f t="shared" si="2"/>
        <v>1.43373609615118</v>
      </c>
      <c r="AO5" s="35">
        <f t="shared" si="3"/>
        <v>1.2096126666322329</v>
      </c>
      <c r="AP5" s="8">
        <f t="shared" si="4"/>
        <v>1.5634513699727606</v>
      </c>
    </row>
    <row r="6" spans="1:42" s="36" customFormat="1" x14ac:dyDescent="0.25">
      <c r="A6" s="54" t="s">
        <v>80</v>
      </c>
      <c r="B6" s="33">
        <v>103.19499999999999</v>
      </c>
      <c r="C6" s="33">
        <f>S6+T6+U6+V6+W6+X6+Y6+Z6+AA6+AB6+AC6+AD6</f>
        <v>97.296999999999997</v>
      </c>
      <c r="D6" s="34">
        <v>64.058999999999997</v>
      </c>
      <c r="E6" s="34">
        <v>0</v>
      </c>
      <c r="F6" s="34">
        <v>0</v>
      </c>
      <c r="G6" s="34">
        <v>61.148000000000003</v>
      </c>
      <c r="H6" s="34">
        <v>0</v>
      </c>
      <c r="I6" s="34">
        <v>0</v>
      </c>
      <c r="J6" s="34"/>
      <c r="K6" s="34">
        <v>0.73</v>
      </c>
      <c r="L6" s="34"/>
      <c r="M6" s="34">
        <v>0.59</v>
      </c>
      <c r="N6" s="34"/>
      <c r="O6" s="34">
        <v>0.88</v>
      </c>
      <c r="P6" s="34"/>
      <c r="Q6" s="34">
        <v>0.71</v>
      </c>
      <c r="R6" s="34"/>
      <c r="S6" s="34">
        <v>46.764000000000003</v>
      </c>
      <c r="T6" s="34"/>
      <c r="U6" s="34"/>
      <c r="V6" s="34">
        <v>36.625999999999998</v>
      </c>
      <c r="W6" s="34"/>
      <c r="X6" s="34"/>
      <c r="Y6" s="34">
        <v>7.9660000000000002</v>
      </c>
      <c r="Z6" s="34"/>
      <c r="AA6" s="34"/>
      <c r="AB6" s="34">
        <v>5.9409999999999998</v>
      </c>
      <c r="AC6" s="34"/>
      <c r="AD6" s="34"/>
      <c r="AE6" s="34">
        <f t="shared" si="5"/>
        <v>0.12435411105387222</v>
      </c>
      <c r="AF6" s="34">
        <f t="shared" si="6"/>
        <v>9.7157715706155542E-2</v>
      </c>
      <c r="AG6" s="34"/>
      <c r="AH6" s="34"/>
      <c r="AI6" s="4">
        <f t="shared" si="9"/>
        <v>0.85435411105387216</v>
      </c>
      <c r="AJ6" s="4">
        <f t="shared" si="10"/>
        <v>0.68715771570615547</v>
      </c>
      <c r="AK6" s="8">
        <f t="shared" si="11"/>
        <v>1.0252249332646466</v>
      </c>
      <c r="AL6" s="8">
        <f t="shared" si="11"/>
        <v>0.82458925884738654</v>
      </c>
      <c r="AM6" s="35">
        <f t="shared" si="1"/>
        <v>0.85436862892021426</v>
      </c>
      <c r="AN6" s="35">
        <f t="shared" si="2"/>
        <v>0.6961306992869758</v>
      </c>
      <c r="AO6" s="35"/>
      <c r="AP6" s="35"/>
    </row>
    <row r="7" spans="1:42" x14ac:dyDescent="0.25">
      <c r="A7" s="54" t="s">
        <v>46</v>
      </c>
      <c r="B7" s="12">
        <v>579.80499999999995</v>
      </c>
      <c r="C7" s="12">
        <f>S7+T7+U7+V7+W7+X7+Y7+Z7+AA7+AB7+AC7+AD7</f>
        <v>558.76300000000003</v>
      </c>
      <c r="D7" s="4">
        <v>196.91399999999999</v>
      </c>
      <c r="E7" s="4">
        <v>93.631</v>
      </c>
      <c r="F7" s="4">
        <v>0</v>
      </c>
      <c r="G7" s="4">
        <v>189.73500000000001</v>
      </c>
      <c r="H7" s="4">
        <v>88.042000000000002</v>
      </c>
      <c r="I7" s="4">
        <v>0</v>
      </c>
      <c r="J7" s="4"/>
      <c r="K7" s="7">
        <f>S7/D7</f>
        <v>0.79929817077505927</v>
      </c>
      <c r="L7" s="7">
        <f>T7/E7</f>
        <v>0.8016148497826574</v>
      </c>
      <c r="M7" s="7">
        <f>V7/G7</f>
        <v>1.099385985716921</v>
      </c>
      <c r="N7" s="7">
        <f>W7/H7</f>
        <v>1.3371118329888008</v>
      </c>
      <c r="O7" s="8">
        <f>K7*1.2</f>
        <v>0.95915780493007108</v>
      </c>
      <c r="P7" s="8">
        <f>L7*1.2</f>
        <v>0.96193781973918879</v>
      </c>
      <c r="Q7" s="8">
        <f>M7*1.2</f>
        <v>1.3192631828603052</v>
      </c>
      <c r="R7" s="8">
        <f>N7*1.2</f>
        <v>1.604534199586561</v>
      </c>
      <c r="S7" s="4">
        <v>157.393</v>
      </c>
      <c r="T7" s="4">
        <v>75.055999999999997</v>
      </c>
      <c r="U7" s="4">
        <v>0</v>
      </c>
      <c r="V7" s="4">
        <v>208.59200000000001</v>
      </c>
      <c r="W7" s="4">
        <v>117.72199999999999</v>
      </c>
      <c r="X7" s="4">
        <v>0</v>
      </c>
      <c r="Y7" s="4"/>
      <c r="Z7" s="4"/>
      <c r="AA7" s="4"/>
      <c r="AB7" s="4"/>
      <c r="AC7" s="4"/>
      <c r="AD7" s="4"/>
      <c r="AE7" s="4">
        <f t="shared" si="5"/>
        <v>0</v>
      </c>
      <c r="AF7" s="4">
        <f t="shared" si="6"/>
        <v>0</v>
      </c>
      <c r="AG7" s="4">
        <f t="shared" si="7"/>
        <v>0</v>
      </c>
      <c r="AH7" s="4">
        <f t="shared" si="8"/>
        <v>0</v>
      </c>
      <c r="AI7" s="4">
        <f t="shared" si="9"/>
        <v>0.79929817077505927</v>
      </c>
      <c r="AJ7" s="4">
        <f t="shared" si="10"/>
        <v>1.099385985716921</v>
      </c>
      <c r="AK7" s="8">
        <f t="shared" si="11"/>
        <v>0.95915780493007108</v>
      </c>
      <c r="AL7" s="8">
        <f t="shared" si="11"/>
        <v>1.3192631828603052</v>
      </c>
      <c r="AM7" s="8">
        <f t="shared" si="1"/>
        <v>0.79929817077505927</v>
      </c>
      <c r="AN7" s="8">
        <f t="shared" si="2"/>
        <v>1.099385985716921</v>
      </c>
      <c r="AO7" s="35">
        <f t="shared" si="3"/>
        <v>0.8016148497826574</v>
      </c>
      <c r="AP7" s="8">
        <f t="shared" si="4"/>
        <v>1.3371118329888008</v>
      </c>
    </row>
    <row r="8" spans="1:42" x14ac:dyDescent="0.25">
      <c r="A8" s="54" t="s">
        <v>16</v>
      </c>
      <c r="B8" s="12">
        <v>70627</v>
      </c>
      <c r="C8" s="12">
        <f>S8+T8+U8+V8+W8+X8+Y8+Z8+AA8+AB8+AC8+AD8</f>
        <v>72.337000000000003</v>
      </c>
      <c r="D8" s="4">
        <v>22.382999999999999</v>
      </c>
      <c r="E8" s="4">
        <v>9.5540000000000003</v>
      </c>
      <c r="F8" s="4">
        <v>0</v>
      </c>
      <c r="G8" s="4">
        <v>21.791</v>
      </c>
      <c r="H8" s="4">
        <v>9.1579999999999995</v>
      </c>
      <c r="I8" s="4">
        <v>0</v>
      </c>
      <c r="J8" s="4"/>
      <c r="K8" s="4">
        <v>0.88</v>
      </c>
      <c r="L8" s="4">
        <v>1.05</v>
      </c>
      <c r="M8" s="4">
        <v>1.3</v>
      </c>
      <c r="N8" s="4">
        <v>1.56</v>
      </c>
      <c r="O8" s="4">
        <v>1.06</v>
      </c>
      <c r="P8" s="4">
        <v>1.26</v>
      </c>
      <c r="Q8" s="4">
        <v>1.56</v>
      </c>
      <c r="R8" s="4">
        <v>1.87</v>
      </c>
      <c r="S8" s="4">
        <v>19.696999999999999</v>
      </c>
      <c r="T8" s="4">
        <v>10.039999999999999</v>
      </c>
      <c r="U8" s="4">
        <v>0</v>
      </c>
      <c r="V8" s="4">
        <v>28.329000000000001</v>
      </c>
      <c r="W8" s="4">
        <v>14.271000000000001</v>
      </c>
      <c r="X8" s="4">
        <v>0</v>
      </c>
      <c r="Y8" s="4"/>
      <c r="Z8" s="4"/>
      <c r="AA8" s="4"/>
      <c r="AB8" s="4"/>
      <c r="AC8" s="4"/>
      <c r="AD8" s="4"/>
      <c r="AE8" s="4">
        <f t="shared" si="5"/>
        <v>0</v>
      </c>
      <c r="AF8" s="4">
        <f t="shared" si="6"/>
        <v>0</v>
      </c>
      <c r="AG8" s="4">
        <f t="shared" si="7"/>
        <v>0</v>
      </c>
      <c r="AH8" s="4">
        <f t="shared" si="8"/>
        <v>0</v>
      </c>
      <c r="AI8" s="4">
        <f t="shared" si="9"/>
        <v>0.88</v>
      </c>
      <c r="AJ8" s="4">
        <f t="shared" si="10"/>
        <v>1.3</v>
      </c>
      <c r="AK8" s="8">
        <f t="shared" si="11"/>
        <v>1.056</v>
      </c>
      <c r="AL8" s="8">
        <f t="shared" si="11"/>
        <v>1.56</v>
      </c>
      <c r="AM8" s="8">
        <f t="shared" si="1"/>
        <v>0.87999821292945535</v>
      </c>
      <c r="AN8" s="8">
        <f t="shared" si="2"/>
        <v>1.3000321233536782</v>
      </c>
      <c r="AO8" s="35">
        <f t="shared" si="3"/>
        <v>1.0508687460749424</v>
      </c>
      <c r="AP8" s="8">
        <f t="shared" si="4"/>
        <v>1.5583096746014415</v>
      </c>
    </row>
    <row r="9" spans="1:42" s="36" customFormat="1" x14ac:dyDescent="0.25">
      <c r="A9" s="54" t="s">
        <v>87</v>
      </c>
      <c r="B9" s="33">
        <v>46.204999999999998</v>
      </c>
      <c r="C9" s="33">
        <f t="shared" ref="C9:C15" si="12">S9+T9+U9+V9+W9+X9+Y9+Z9+AA9+AB9+AC9+AD9</f>
        <v>42.947000000000003</v>
      </c>
      <c r="D9" s="34">
        <v>11.228</v>
      </c>
      <c r="E9" s="34">
        <v>3.3769999999999998</v>
      </c>
      <c r="F9" s="34">
        <v>0</v>
      </c>
      <c r="G9" s="34">
        <v>13.167</v>
      </c>
      <c r="H9" s="34">
        <v>3.3769999999999998</v>
      </c>
      <c r="I9" s="34">
        <v>0</v>
      </c>
      <c r="J9" s="34">
        <v>46.813000000000002</v>
      </c>
      <c r="K9" s="34">
        <v>0.94799999999999995</v>
      </c>
      <c r="L9" s="34">
        <v>0.94799999999999995</v>
      </c>
      <c r="M9" s="34">
        <v>1.1299999999999999</v>
      </c>
      <c r="N9" s="34">
        <v>1.1299999999999999</v>
      </c>
      <c r="O9" s="34">
        <v>1.1399999999999999</v>
      </c>
      <c r="P9" s="34">
        <v>1.1399999999999999</v>
      </c>
      <c r="Q9" s="34">
        <v>1.36</v>
      </c>
      <c r="R9" s="34">
        <v>1.36</v>
      </c>
      <c r="S9" s="34">
        <v>10.644</v>
      </c>
      <c r="T9" s="34">
        <v>3.2010000000000001</v>
      </c>
      <c r="U9" s="34">
        <v>0</v>
      </c>
      <c r="V9" s="34">
        <v>14.849</v>
      </c>
      <c r="W9" s="34">
        <v>3.8140000000000001</v>
      </c>
      <c r="X9" s="34">
        <v>10.439</v>
      </c>
      <c r="Y9" s="34"/>
      <c r="Z9" s="34"/>
      <c r="AA9" s="34"/>
      <c r="AB9" s="34"/>
      <c r="AC9" s="34"/>
      <c r="AD9" s="34"/>
      <c r="AE9" s="34">
        <f t="shared" si="5"/>
        <v>0</v>
      </c>
      <c r="AF9" s="34">
        <f t="shared" si="6"/>
        <v>0</v>
      </c>
      <c r="AG9" s="34">
        <f t="shared" si="7"/>
        <v>0</v>
      </c>
      <c r="AH9" s="34">
        <f t="shared" si="8"/>
        <v>0</v>
      </c>
      <c r="AI9" s="4">
        <f t="shared" si="9"/>
        <v>0.94799999999999995</v>
      </c>
      <c r="AJ9" s="4">
        <f t="shared" si="10"/>
        <v>1.1299999999999999</v>
      </c>
      <c r="AK9" s="8">
        <f t="shared" si="11"/>
        <v>1.1375999999999999</v>
      </c>
      <c r="AL9" s="8">
        <f t="shared" si="11"/>
        <v>1.3559999999999999</v>
      </c>
      <c r="AM9" s="35">
        <f t="shared" si="1"/>
        <v>0.9479871749198433</v>
      </c>
      <c r="AN9" s="35">
        <f t="shared" si="2"/>
        <v>1.1277436014278119</v>
      </c>
      <c r="AO9" s="35">
        <f t="shared" si="3"/>
        <v>0.94788273615635188</v>
      </c>
      <c r="AP9" s="35">
        <f t="shared" si="4"/>
        <v>4.2206100088836251</v>
      </c>
    </row>
    <row r="10" spans="1:42" x14ac:dyDescent="0.25">
      <c r="A10" s="54" t="s">
        <v>89</v>
      </c>
      <c r="B10" s="12">
        <v>2532.3119999999999</v>
      </c>
      <c r="C10" s="12">
        <v>2673.7220000000002</v>
      </c>
      <c r="D10" s="7">
        <v>938.577</v>
      </c>
      <c r="E10" s="7">
        <v>218.036</v>
      </c>
      <c r="F10" s="4">
        <v>0</v>
      </c>
      <c r="G10" s="4">
        <v>888.43100000000004</v>
      </c>
      <c r="H10" s="4">
        <v>1615.394</v>
      </c>
      <c r="I10" s="4">
        <v>0</v>
      </c>
      <c r="J10" s="4"/>
      <c r="K10" s="4">
        <v>0.54900000000000004</v>
      </c>
      <c r="L10" s="4">
        <v>0.86399999999999999</v>
      </c>
      <c r="M10" s="4">
        <v>0.80800000000000005</v>
      </c>
      <c r="N10" s="4">
        <v>0.66500000000000004</v>
      </c>
      <c r="O10" s="4">
        <v>0.65900000000000003</v>
      </c>
      <c r="P10" s="4">
        <v>1.0369999999999999</v>
      </c>
      <c r="Q10" s="4">
        <v>0.96899999999999997</v>
      </c>
      <c r="R10" s="4">
        <v>0.79800000000000004</v>
      </c>
      <c r="S10" s="4">
        <v>515.60199999999998</v>
      </c>
      <c r="T10" s="4">
        <v>188.44200000000001</v>
      </c>
      <c r="U10" s="4">
        <v>0</v>
      </c>
      <c r="V10" s="4">
        <v>717.68600000000004</v>
      </c>
      <c r="W10" s="4">
        <v>1074.297</v>
      </c>
      <c r="X10" s="4">
        <v>0</v>
      </c>
      <c r="Y10" s="4">
        <v>7.7990000000000004</v>
      </c>
      <c r="Z10" s="4">
        <v>8.6199999999999992</v>
      </c>
      <c r="AA10" s="4">
        <v>0</v>
      </c>
      <c r="AB10" s="4">
        <v>7.7990000000000004</v>
      </c>
      <c r="AC10" s="4">
        <v>8.6199999999999992</v>
      </c>
      <c r="AD10" s="4">
        <v>0</v>
      </c>
      <c r="AE10" s="4">
        <f t="shared" si="5"/>
        <v>8.3093875089630363E-3</v>
      </c>
      <c r="AF10" s="4">
        <f t="shared" si="6"/>
        <v>8.7783969717400677E-3</v>
      </c>
      <c r="AG10" s="4">
        <f t="shared" si="7"/>
        <v>3.9534755728411815E-2</v>
      </c>
      <c r="AH10" s="4">
        <f t="shared" si="8"/>
        <v>5.3361594756449506E-3</v>
      </c>
      <c r="AI10" s="4">
        <f t="shared" si="9"/>
        <v>0.55730938750896308</v>
      </c>
      <c r="AJ10" s="4">
        <f t="shared" si="10"/>
        <v>0.81677839697174015</v>
      </c>
      <c r="AK10" s="8">
        <f t="shared" si="11"/>
        <v>0.66877126501075568</v>
      </c>
      <c r="AL10" s="8">
        <f t="shared" si="11"/>
        <v>0.98013407636608818</v>
      </c>
      <c r="AM10" s="8">
        <f t="shared" si="1"/>
        <v>0.55765376735206584</v>
      </c>
      <c r="AN10" s="8">
        <f t="shared" si="2"/>
        <v>0.81659127157877198</v>
      </c>
      <c r="AO10" s="35">
        <f t="shared" si="3"/>
        <v>0.90380487625896644</v>
      </c>
      <c r="AP10" s="8">
        <f t="shared" si="4"/>
        <v>0.67037329592656647</v>
      </c>
    </row>
    <row r="11" spans="1:42" x14ac:dyDescent="0.25">
      <c r="A11" s="54" t="s">
        <v>88</v>
      </c>
      <c r="B11" s="12">
        <v>187.232</v>
      </c>
      <c r="C11" s="33">
        <f t="shared" si="12"/>
        <v>199.81</v>
      </c>
      <c r="D11" s="4">
        <v>62.874000000000002</v>
      </c>
      <c r="E11" s="4">
        <v>19.023</v>
      </c>
      <c r="F11" s="4">
        <v>9.5000000000000001E-2</v>
      </c>
      <c r="G11" s="4">
        <v>62.316000000000003</v>
      </c>
      <c r="H11" s="4">
        <v>22.094999999999999</v>
      </c>
      <c r="I11" s="4">
        <v>4.1000000000000002E-2</v>
      </c>
      <c r="J11" s="4">
        <v>13.771000000000001</v>
      </c>
      <c r="K11" s="4">
        <v>1.02</v>
      </c>
      <c r="L11" s="4">
        <v>1.02</v>
      </c>
      <c r="M11" s="4">
        <v>1.52</v>
      </c>
      <c r="N11" s="4">
        <v>1.52</v>
      </c>
      <c r="O11" s="4">
        <v>1.224</v>
      </c>
      <c r="P11" s="4">
        <v>1.224</v>
      </c>
      <c r="Q11" s="4">
        <v>1.8240000000000001</v>
      </c>
      <c r="R11" s="4">
        <v>1.8240000000000001</v>
      </c>
      <c r="S11" s="4">
        <v>62.8</v>
      </c>
      <c r="T11" s="4">
        <v>19.009</v>
      </c>
      <c r="U11" s="4">
        <v>9.5000000000000001E-2</v>
      </c>
      <c r="V11" s="4">
        <v>87.457999999999998</v>
      </c>
      <c r="W11" s="4">
        <v>30.39</v>
      </c>
      <c r="X11" s="4">
        <v>5.8000000000000003E-2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f t="shared" si="5"/>
        <v>0</v>
      </c>
      <c r="AF11" s="4">
        <f t="shared" si="6"/>
        <v>0</v>
      </c>
      <c r="AG11" s="4">
        <f t="shared" si="7"/>
        <v>0</v>
      </c>
      <c r="AH11" s="4">
        <f t="shared" si="8"/>
        <v>0</v>
      </c>
      <c r="AI11" s="4">
        <f t="shared" si="9"/>
        <v>1.02</v>
      </c>
      <c r="AJ11" s="4">
        <f t="shared" si="10"/>
        <v>1.52</v>
      </c>
      <c r="AK11" s="8">
        <f t="shared" si="11"/>
        <v>1.224</v>
      </c>
      <c r="AL11" s="8">
        <f t="shared" si="11"/>
        <v>1.8239999999999998</v>
      </c>
      <c r="AM11" s="8">
        <f t="shared" si="1"/>
        <v>0.99882304291121915</v>
      </c>
      <c r="AN11" s="8">
        <f t="shared" si="2"/>
        <v>1.4034597856088322</v>
      </c>
      <c r="AO11" s="35">
        <f t="shared" si="3"/>
        <v>0.99926770582696933</v>
      </c>
      <c r="AP11" s="8">
        <f t="shared" si="4"/>
        <v>1.3754969280809541</v>
      </c>
    </row>
    <row r="12" spans="1:42" s="36" customFormat="1" x14ac:dyDescent="0.25">
      <c r="A12" s="54" t="s">
        <v>20</v>
      </c>
      <c r="B12" s="33">
        <v>109.14400000000001</v>
      </c>
      <c r="C12" s="33">
        <f t="shared" si="12"/>
        <v>110.627</v>
      </c>
      <c r="D12" s="34">
        <v>37.337000000000003</v>
      </c>
      <c r="E12" s="34">
        <v>11.198</v>
      </c>
      <c r="F12" s="34">
        <v>0</v>
      </c>
      <c r="G12" s="34">
        <v>36.926000000000002</v>
      </c>
      <c r="H12" s="34">
        <v>7.9480000000000004</v>
      </c>
      <c r="I12" s="34">
        <v>0</v>
      </c>
      <c r="J12" s="34"/>
      <c r="K12" s="34">
        <v>0.8</v>
      </c>
      <c r="L12" s="34">
        <v>0.8</v>
      </c>
      <c r="M12" s="34">
        <v>1.6</v>
      </c>
      <c r="N12" s="34">
        <v>1.6</v>
      </c>
      <c r="O12" s="34">
        <v>0.96</v>
      </c>
      <c r="P12" s="34">
        <v>0.96</v>
      </c>
      <c r="Q12" s="34">
        <v>1.92</v>
      </c>
      <c r="R12" s="34">
        <v>1.92</v>
      </c>
      <c r="S12" s="34">
        <v>29.87</v>
      </c>
      <c r="T12" s="34">
        <v>8.9580000000000002</v>
      </c>
      <c r="U12" s="34">
        <v>0</v>
      </c>
      <c r="V12" s="34">
        <v>59.082000000000001</v>
      </c>
      <c r="W12" s="34">
        <v>12.717000000000001</v>
      </c>
      <c r="X12" s="34"/>
      <c r="Y12" s="34"/>
      <c r="Z12" s="34"/>
      <c r="AA12" s="34"/>
      <c r="AB12" s="34"/>
      <c r="AC12" s="34"/>
      <c r="AD12" s="34"/>
      <c r="AE12" s="34">
        <f t="shared" si="5"/>
        <v>0</v>
      </c>
      <c r="AF12" s="34">
        <f t="shared" si="6"/>
        <v>0</v>
      </c>
      <c r="AG12" s="34">
        <f t="shared" si="7"/>
        <v>0</v>
      </c>
      <c r="AH12" s="34">
        <f t="shared" si="8"/>
        <v>0</v>
      </c>
      <c r="AI12" s="4">
        <f t="shared" si="9"/>
        <v>0.8</v>
      </c>
      <c r="AJ12" s="4">
        <f t="shared" si="10"/>
        <v>1.6</v>
      </c>
      <c r="AK12" s="8">
        <f t="shared" si="11"/>
        <v>0.96</v>
      </c>
      <c r="AL12" s="8">
        <f t="shared" si="11"/>
        <v>1.92</v>
      </c>
      <c r="AM12" s="35">
        <f t="shared" si="1"/>
        <v>0.80001071323352169</v>
      </c>
      <c r="AN12" s="35">
        <f t="shared" si="2"/>
        <v>1.6000108324757623</v>
      </c>
      <c r="AO12" s="35">
        <f t="shared" si="3"/>
        <v>0.79996427933559566</v>
      </c>
      <c r="AP12" s="35">
        <f t="shared" si="4"/>
        <v>1.6000251635631606</v>
      </c>
    </row>
    <row r="13" spans="1:42" x14ac:dyDescent="0.25">
      <c r="A13" s="54" t="s">
        <v>50</v>
      </c>
      <c r="B13" s="12">
        <v>159.267</v>
      </c>
      <c r="C13" s="12">
        <f t="shared" si="12"/>
        <v>162.63900000000001</v>
      </c>
      <c r="D13" s="4">
        <v>46.805</v>
      </c>
      <c r="E13" s="4">
        <v>22.9</v>
      </c>
      <c r="F13" s="4">
        <v>0</v>
      </c>
      <c r="G13" s="4">
        <v>44.823999999999998</v>
      </c>
      <c r="H13" s="4">
        <v>17.105</v>
      </c>
      <c r="I13" s="4">
        <v>0</v>
      </c>
      <c r="J13" s="4"/>
      <c r="K13" s="4">
        <v>1.1499999999999999</v>
      </c>
      <c r="L13" s="4">
        <v>1.21</v>
      </c>
      <c r="M13" s="4">
        <v>1.302</v>
      </c>
      <c r="N13" s="4">
        <v>1.329</v>
      </c>
      <c r="O13" s="4">
        <v>1.38</v>
      </c>
      <c r="P13" s="4">
        <v>1.45</v>
      </c>
      <c r="Q13" s="4">
        <v>1.56</v>
      </c>
      <c r="R13" s="4">
        <v>1.595</v>
      </c>
      <c r="S13" s="4">
        <v>53.825000000000003</v>
      </c>
      <c r="T13" s="4">
        <v>27.709</v>
      </c>
      <c r="U13" s="4">
        <v>0</v>
      </c>
      <c r="V13" s="4">
        <v>58.378</v>
      </c>
      <c r="W13" s="4">
        <v>22.727</v>
      </c>
      <c r="X13" s="4">
        <v>0</v>
      </c>
      <c r="Y13" s="4"/>
      <c r="Z13" s="4"/>
      <c r="AA13" s="4"/>
      <c r="AB13" s="4"/>
      <c r="AC13" s="4"/>
      <c r="AD13" s="4"/>
      <c r="AE13" s="4">
        <f t="shared" si="5"/>
        <v>0</v>
      </c>
      <c r="AF13" s="4">
        <f t="shared" si="6"/>
        <v>0</v>
      </c>
      <c r="AG13" s="4">
        <f t="shared" si="7"/>
        <v>0</v>
      </c>
      <c r="AH13" s="4">
        <f t="shared" si="8"/>
        <v>0</v>
      </c>
      <c r="AI13" s="4">
        <f t="shared" si="9"/>
        <v>1.1499999999999999</v>
      </c>
      <c r="AJ13" s="4">
        <f t="shared" si="10"/>
        <v>1.302</v>
      </c>
      <c r="AK13" s="8">
        <f t="shared" si="11"/>
        <v>1.38</v>
      </c>
      <c r="AL13" s="8">
        <f t="shared" si="11"/>
        <v>1.5624</v>
      </c>
      <c r="AM13" s="8">
        <f t="shared" si="1"/>
        <v>1.1499839760709327</v>
      </c>
      <c r="AN13" s="8">
        <f t="shared" si="2"/>
        <v>1.3023826521506336</v>
      </c>
      <c r="AO13" s="35">
        <f t="shared" si="3"/>
        <v>1.21</v>
      </c>
      <c r="AP13" s="8">
        <f t="shared" si="4"/>
        <v>1.3286758257819351</v>
      </c>
    </row>
    <row r="14" spans="1:42" x14ac:dyDescent="0.25">
      <c r="A14" s="54" t="s">
        <v>21</v>
      </c>
      <c r="B14" s="12">
        <v>810.06899999999996</v>
      </c>
      <c r="C14" s="12">
        <f t="shared" si="12"/>
        <v>384.32599999999996</v>
      </c>
      <c r="D14" s="4">
        <v>138.06100000000001</v>
      </c>
      <c r="E14" s="4">
        <v>39.06</v>
      </c>
      <c r="F14" s="4">
        <v>0</v>
      </c>
      <c r="G14" s="4">
        <v>136.03299999999999</v>
      </c>
      <c r="H14" s="4">
        <v>55.219000000000001</v>
      </c>
      <c r="I14" s="4"/>
      <c r="J14" s="4">
        <v>6.71</v>
      </c>
      <c r="K14" s="4">
        <v>0.88</v>
      </c>
      <c r="L14" s="4">
        <v>0.88</v>
      </c>
      <c r="M14" s="4">
        <v>0.91</v>
      </c>
      <c r="N14" s="4">
        <v>0.91</v>
      </c>
      <c r="O14" s="4">
        <v>1.06</v>
      </c>
      <c r="P14" s="4">
        <v>1.06</v>
      </c>
      <c r="Q14" s="4">
        <v>1.0900000000000001</v>
      </c>
      <c r="R14" s="4">
        <v>1.0900000000000001</v>
      </c>
      <c r="S14" s="4">
        <v>121.494</v>
      </c>
      <c r="T14" s="4">
        <v>34.372999999999998</v>
      </c>
      <c r="U14" s="4">
        <v>0</v>
      </c>
      <c r="V14" s="4">
        <v>123.78700000000001</v>
      </c>
      <c r="W14" s="4">
        <v>66.710999999999999</v>
      </c>
      <c r="X14" s="4">
        <v>0</v>
      </c>
      <c r="Y14" s="4">
        <v>15.712999999999999</v>
      </c>
      <c r="Z14" s="4">
        <v>2.9649999999999999</v>
      </c>
      <c r="AA14" s="4">
        <v>0</v>
      </c>
      <c r="AB14" s="4">
        <v>15.526999999999999</v>
      </c>
      <c r="AC14" s="4">
        <v>3.7559999999999998</v>
      </c>
      <c r="AD14" s="4"/>
      <c r="AE14" s="4">
        <f t="shared" si="5"/>
        <v>0.11381201063298106</v>
      </c>
      <c r="AF14" s="4">
        <f t="shared" si="6"/>
        <v>0.1141414215668257</v>
      </c>
      <c r="AG14" s="4">
        <f t="shared" si="7"/>
        <v>7.590885816692268E-2</v>
      </c>
      <c r="AH14" s="4">
        <f t="shared" si="8"/>
        <v>6.8020065557145182E-2</v>
      </c>
      <c r="AI14" s="4">
        <f t="shared" si="9"/>
        <v>0.99381201063298108</v>
      </c>
      <c r="AJ14" s="4">
        <f t="shared" si="10"/>
        <v>1.0241414215668256</v>
      </c>
      <c r="AK14" s="8">
        <f t="shared" si="11"/>
        <v>1.1925744127595772</v>
      </c>
      <c r="AL14" s="8">
        <f t="shared" si="11"/>
        <v>1.2289697058801907</v>
      </c>
      <c r="AM14" s="8">
        <f t="shared" si="1"/>
        <v>0.99381432844901885</v>
      </c>
      <c r="AN14" s="8">
        <f t="shared" si="2"/>
        <v>1.0241191475597833</v>
      </c>
      <c r="AO14" s="35">
        <f t="shared" si="3"/>
        <v>0.95591397849462345</v>
      </c>
      <c r="AP14" s="8">
        <f t="shared" si="4"/>
        <v>1.2761368369582933</v>
      </c>
    </row>
    <row r="15" spans="1:42" s="36" customFormat="1" x14ac:dyDescent="0.25">
      <c r="A15" s="54" t="s">
        <v>22</v>
      </c>
      <c r="B15" s="33">
        <v>184.00800000000001</v>
      </c>
      <c r="C15" s="33">
        <f t="shared" si="12"/>
        <v>202.595</v>
      </c>
      <c r="D15" s="34">
        <v>57.444000000000003</v>
      </c>
      <c r="E15" s="34">
        <v>6.6710000000000003</v>
      </c>
      <c r="F15" s="34">
        <v>7.8E-2</v>
      </c>
      <c r="G15" s="34">
        <v>56.152000000000001</v>
      </c>
      <c r="H15" s="34">
        <v>5.0270000000000001</v>
      </c>
      <c r="I15" s="34"/>
      <c r="J15" s="34"/>
      <c r="K15" s="34">
        <v>1.32</v>
      </c>
      <c r="L15" s="34">
        <v>1.83</v>
      </c>
      <c r="M15" s="34">
        <v>1.81</v>
      </c>
      <c r="N15" s="34">
        <v>2.77</v>
      </c>
      <c r="O15" s="34">
        <v>1.5840000000000001</v>
      </c>
      <c r="P15" s="34">
        <v>2.1960000000000002</v>
      </c>
      <c r="Q15" s="34">
        <v>2.7120000000000002</v>
      </c>
      <c r="R15" s="34">
        <v>3.3239999999999998</v>
      </c>
      <c r="S15" s="34">
        <v>69.346999999999994</v>
      </c>
      <c r="T15" s="34">
        <v>11.473000000000001</v>
      </c>
      <c r="U15" s="34">
        <v>0.13800000000000001</v>
      </c>
      <c r="V15" s="34">
        <v>96.677999999999997</v>
      </c>
      <c r="W15" s="34">
        <v>13.695</v>
      </c>
      <c r="X15" s="34">
        <v>0</v>
      </c>
      <c r="Y15" s="34">
        <v>10.919</v>
      </c>
      <c r="Z15" s="34">
        <v>0.33400000000000002</v>
      </c>
      <c r="AA15" s="34">
        <v>1.0999999999999999E-2</v>
      </c>
      <c r="AB15" s="34">
        <v>0</v>
      </c>
      <c r="AC15" s="34">
        <v>0</v>
      </c>
      <c r="AD15" s="34">
        <v>0</v>
      </c>
      <c r="AE15" s="34">
        <f t="shared" si="5"/>
        <v>0.19008077431933709</v>
      </c>
      <c r="AF15" s="34">
        <f t="shared" si="6"/>
        <v>0</v>
      </c>
      <c r="AG15" s="34">
        <f t="shared" si="7"/>
        <v>5.1118684249518445E-2</v>
      </c>
      <c r="AH15" s="34">
        <f t="shared" si="8"/>
        <v>0</v>
      </c>
      <c r="AI15" s="4">
        <f t="shared" si="9"/>
        <v>1.5100807743193372</v>
      </c>
      <c r="AJ15" s="4">
        <f t="shared" si="10"/>
        <v>1.81</v>
      </c>
      <c r="AK15" s="8">
        <f t="shared" si="11"/>
        <v>1.8120969291832045</v>
      </c>
      <c r="AL15" s="8">
        <f t="shared" si="11"/>
        <v>2.1720000000000002</v>
      </c>
      <c r="AM15" s="35">
        <f t="shared" si="1"/>
        <v>1.3972912749808506</v>
      </c>
      <c r="AN15" s="35">
        <f t="shared" si="2"/>
        <v>1.7217196181792278</v>
      </c>
      <c r="AO15" s="35">
        <f t="shared" si="3"/>
        <v>1.7715217069195435</v>
      </c>
      <c r="AP15" s="35">
        <f t="shared" si="4"/>
        <v>2.7242888402625822</v>
      </c>
    </row>
    <row r="16" spans="1:42" x14ac:dyDescent="0.25">
      <c r="A16" s="54" t="s">
        <v>23</v>
      </c>
      <c r="B16" s="12">
        <v>214.672</v>
      </c>
      <c r="C16" s="12">
        <f t="shared" ref="C16:C22" si="13">S16+T16+U16+V16+W16+X16+Y16+Z16+AA16+AB16+AC16+AD16</f>
        <v>180.93899999999999</v>
      </c>
      <c r="D16" s="4">
        <v>43.716999999999999</v>
      </c>
      <c r="E16" s="4">
        <v>26.196999999999999</v>
      </c>
      <c r="F16" s="4">
        <v>0</v>
      </c>
      <c r="G16" s="4">
        <v>38.363999999999997</v>
      </c>
      <c r="H16" s="4">
        <v>26.143999999999998</v>
      </c>
      <c r="I16" s="4">
        <v>0</v>
      </c>
      <c r="J16" s="4"/>
      <c r="K16" s="4">
        <v>0.88</v>
      </c>
      <c r="L16" s="4">
        <v>1.06</v>
      </c>
      <c r="M16" s="4">
        <v>1.64</v>
      </c>
      <c r="N16" s="4">
        <v>1.97</v>
      </c>
      <c r="O16" s="4">
        <v>1.06</v>
      </c>
      <c r="P16" s="4">
        <v>1.27</v>
      </c>
      <c r="Q16" s="4">
        <v>1.97</v>
      </c>
      <c r="R16" s="4">
        <v>2.36</v>
      </c>
      <c r="S16" s="4">
        <v>38.494</v>
      </c>
      <c r="T16" s="4">
        <v>27.931999999999999</v>
      </c>
      <c r="U16" s="4">
        <v>0</v>
      </c>
      <c r="V16" s="4">
        <v>63.012999999999998</v>
      </c>
      <c r="W16" s="4">
        <v>51.5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f t="shared" si="5"/>
        <v>0</v>
      </c>
      <c r="AF16" s="4">
        <f t="shared" si="6"/>
        <v>0</v>
      </c>
      <c r="AG16" s="4">
        <f t="shared" si="7"/>
        <v>0</v>
      </c>
      <c r="AH16" s="4">
        <f t="shared" si="8"/>
        <v>0</v>
      </c>
      <c r="AI16" s="4">
        <f t="shared" si="9"/>
        <v>0.88</v>
      </c>
      <c r="AJ16" s="4">
        <f t="shared" si="10"/>
        <v>1.64</v>
      </c>
      <c r="AK16" s="8">
        <f t="shared" si="11"/>
        <v>1.056</v>
      </c>
      <c r="AL16" s="8">
        <f t="shared" si="11"/>
        <v>1.9679999999999997</v>
      </c>
      <c r="AM16" s="8">
        <f t="shared" si="1"/>
        <v>0.88052702609968669</v>
      </c>
      <c r="AN16" s="8">
        <f t="shared" si="2"/>
        <v>1.6425033885934732</v>
      </c>
      <c r="AO16" s="35">
        <f t="shared" si="3"/>
        <v>1.0662289575142192</v>
      </c>
      <c r="AP16" s="8">
        <f t="shared" si="4"/>
        <v>1.9698592411260711</v>
      </c>
    </row>
    <row r="17" spans="1:42" s="36" customFormat="1" x14ac:dyDescent="0.25">
      <c r="A17" s="54" t="s">
        <v>24</v>
      </c>
      <c r="B17" s="33">
        <v>179.20099999999999</v>
      </c>
      <c r="C17" s="33">
        <f t="shared" si="13"/>
        <v>187.18400000000003</v>
      </c>
      <c r="D17" s="34">
        <v>42.64</v>
      </c>
      <c r="E17" s="34">
        <v>15.537000000000001</v>
      </c>
      <c r="F17" s="34">
        <v>0</v>
      </c>
      <c r="G17" s="34">
        <v>40.606000000000002</v>
      </c>
      <c r="H17" s="34">
        <v>14.167</v>
      </c>
      <c r="I17" s="34">
        <v>0</v>
      </c>
      <c r="J17" s="34"/>
      <c r="K17" s="34">
        <v>1</v>
      </c>
      <c r="L17" s="34">
        <v>1</v>
      </c>
      <c r="M17" s="34">
        <v>2.08</v>
      </c>
      <c r="N17" s="34">
        <v>2.08</v>
      </c>
      <c r="O17" s="34">
        <v>1.2</v>
      </c>
      <c r="P17" s="34">
        <v>1.2</v>
      </c>
      <c r="Q17" s="34">
        <v>2.496</v>
      </c>
      <c r="R17" s="34">
        <v>2.496</v>
      </c>
      <c r="S17" s="34">
        <v>42.64</v>
      </c>
      <c r="T17" s="34">
        <v>15.537000000000001</v>
      </c>
      <c r="U17" s="34">
        <v>0</v>
      </c>
      <c r="V17" s="34">
        <v>84.460999999999999</v>
      </c>
      <c r="W17" s="34">
        <v>29.466999999999999</v>
      </c>
      <c r="X17" s="34">
        <v>0</v>
      </c>
      <c r="Y17" s="34">
        <v>4.6630000000000003</v>
      </c>
      <c r="Z17" s="34">
        <v>1.671</v>
      </c>
      <c r="AA17" s="34">
        <v>0</v>
      </c>
      <c r="AB17" s="34">
        <v>6.5519999999999996</v>
      </c>
      <c r="AC17" s="34">
        <v>2.1930000000000001</v>
      </c>
      <c r="AD17" s="34">
        <v>0</v>
      </c>
      <c r="AE17" s="34">
        <f t="shared" si="5"/>
        <v>0.10935741088180113</v>
      </c>
      <c r="AF17" s="34">
        <f t="shared" si="6"/>
        <v>0.16135546470964882</v>
      </c>
      <c r="AG17" s="34">
        <f t="shared" si="7"/>
        <v>0.10754972002317049</v>
      </c>
      <c r="AH17" s="34">
        <f t="shared" si="8"/>
        <v>0.15479635773275924</v>
      </c>
      <c r="AI17" s="4">
        <f t="shared" si="9"/>
        <v>1.1093574108818012</v>
      </c>
      <c r="AJ17" s="4">
        <f t="shared" si="10"/>
        <v>2.241355464709649</v>
      </c>
      <c r="AK17" s="8">
        <f t="shared" si="11"/>
        <v>1.3312288930581613</v>
      </c>
      <c r="AL17" s="8">
        <f t="shared" si="11"/>
        <v>2.6896265576515788</v>
      </c>
      <c r="AM17" s="35">
        <f t="shared" si="1"/>
        <v>1.109357410881801</v>
      </c>
      <c r="AN17" s="35">
        <f t="shared" si="2"/>
        <v>2.2413682706989113</v>
      </c>
      <c r="AO17" s="35">
        <f t="shared" si="3"/>
        <v>1.1075497200231705</v>
      </c>
      <c r="AP17" s="35">
        <f t="shared" si="4"/>
        <v>2.2347709465659631</v>
      </c>
    </row>
    <row r="18" spans="1:42" s="36" customFormat="1" x14ac:dyDescent="0.25">
      <c r="A18" s="54" t="s">
        <v>85</v>
      </c>
      <c r="B18" s="33">
        <v>118.258</v>
      </c>
      <c r="C18" s="33">
        <f t="shared" si="13"/>
        <v>115.28700000000001</v>
      </c>
      <c r="D18" s="34">
        <v>12.99</v>
      </c>
      <c r="E18" s="34">
        <v>21.91</v>
      </c>
      <c r="F18" s="34">
        <v>4.0049999999999999</v>
      </c>
      <c r="G18" s="34">
        <v>9.1750000000000007</v>
      </c>
      <c r="H18" s="34">
        <v>19.518000000000001</v>
      </c>
      <c r="I18" s="34">
        <v>1.6359999999999999</v>
      </c>
      <c r="J18" s="34"/>
      <c r="K18" s="34">
        <v>1.46</v>
      </c>
      <c r="L18" s="34">
        <v>1.47</v>
      </c>
      <c r="M18" s="34">
        <v>1.84</v>
      </c>
      <c r="N18" s="34">
        <v>1.84</v>
      </c>
      <c r="O18" s="34">
        <v>1.752</v>
      </c>
      <c r="P18" s="34">
        <v>1.764</v>
      </c>
      <c r="Q18" s="34">
        <v>2.2080000000000002</v>
      </c>
      <c r="R18" s="34">
        <v>2.2080000000000002</v>
      </c>
      <c r="S18" s="34">
        <v>18.946000000000002</v>
      </c>
      <c r="T18" s="34">
        <v>32.22</v>
      </c>
      <c r="U18" s="34">
        <v>5.7690000000000001</v>
      </c>
      <c r="V18" s="34">
        <v>16.916</v>
      </c>
      <c r="W18" s="34">
        <v>35.841000000000001</v>
      </c>
      <c r="X18" s="34">
        <v>3.0720000000000001</v>
      </c>
      <c r="Y18" s="34">
        <v>2.0019999999999998</v>
      </c>
      <c r="Z18" s="34">
        <v>0.39700000000000002</v>
      </c>
      <c r="AA18" s="34">
        <v>0.124</v>
      </c>
      <c r="AB18" s="34"/>
      <c r="AC18" s="34"/>
      <c r="AD18" s="34">
        <v>0</v>
      </c>
      <c r="AE18" s="34">
        <f t="shared" ref="AE18" si="14">Y18/D18</f>
        <v>0.15411855273287142</v>
      </c>
      <c r="AF18" s="34">
        <f t="shared" ref="AF18" si="15">AB18/G18</f>
        <v>0</v>
      </c>
      <c r="AG18" s="34">
        <f t="shared" ref="AG18" si="16">(Z18+AA18)/(E18+F18)</f>
        <v>2.010418676442215E-2</v>
      </c>
      <c r="AH18" s="34">
        <f t="shared" ref="AH18" si="17">(AC18+AD18)/(H18+I18)</f>
        <v>0</v>
      </c>
      <c r="AI18" s="4">
        <f t="shared" ref="AI18" si="18">K18+AE18</f>
        <v>1.6141185527328714</v>
      </c>
      <c r="AJ18" s="4">
        <f t="shared" ref="AJ18" si="19">M18+AF18</f>
        <v>1.84</v>
      </c>
      <c r="AK18" s="8">
        <f t="shared" ref="AK18" si="20">AI18*1.2</f>
        <v>1.9369422632794455</v>
      </c>
      <c r="AL18" s="8">
        <f t="shared" ref="AL18" si="21">AJ18*1.2</f>
        <v>2.2080000000000002</v>
      </c>
      <c r="AM18" s="35">
        <f t="shared" ref="AM18" si="22">(S18+Y18)/D18</f>
        <v>1.6126250962278676</v>
      </c>
      <c r="AN18" s="35">
        <f t="shared" ref="AN18" si="23">(V18+AB18)/G18</f>
        <v>1.8437057220708446</v>
      </c>
      <c r="AO18" s="35">
        <f>(T18+U18+Z18+AA18)/(E18+F18)</f>
        <v>1.4860119621840633</v>
      </c>
      <c r="AP18" s="35">
        <f t="shared" ref="AP18" si="24">(W18+X18+AC18+AD18)/(H18+I18)</f>
        <v>1.839510258107214</v>
      </c>
    </row>
    <row r="19" spans="1:42" x14ac:dyDescent="0.25">
      <c r="A19" s="55" t="s">
        <v>49</v>
      </c>
      <c r="B19" s="9">
        <v>1115.5229999999999</v>
      </c>
      <c r="C19" s="12">
        <f t="shared" si="13"/>
        <v>1057.6200000000001</v>
      </c>
      <c r="D19" s="4">
        <v>200.58199999999999</v>
      </c>
      <c r="E19" s="4">
        <v>139.102</v>
      </c>
      <c r="F19" s="4">
        <v>0</v>
      </c>
      <c r="G19" s="4">
        <v>200.43299999999999</v>
      </c>
      <c r="H19" s="4">
        <v>187.167</v>
      </c>
      <c r="I19" s="4">
        <v>0</v>
      </c>
      <c r="J19" s="4"/>
      <c r="K19" s="7">
        <f>S19/D19</f>
        <v>0.89560877845469689</v>
      </c>
      <c r="L19" s="7">
        <f>T19/E19</f>
        <v>0.95343704619631631</v>
      </c>
      <c r="M19" s="7">
        <f>V19/G19</f>
        <v>1.6977094590212189</v>
      </c>
      <c r="N19" s="7">
        <f>W19/H19</f>
        <v>2.1593603573279476</v>
      </c>
      <c r="O19" s="8">
        <f>K19*1.2</f>
        <v>1.0747305341456361</v>
      </c>
      <c r="P19" s="8">
        <f>L19*1.2</f>
        <v>1.1441244554355796</v>
      </c>
      <c r="Q19" s="8">
        <f>M19*1.2</f>
        <v>2.0372513508254628</v>
      </c>
      <c r="R19" s="8">
        <f>N19*1.2</f>
        <v>2.5912324287935369</v>
      </c>
      <c r="S19" s="4">
        <v>179.643</v>
      </c>
      <c r="T19" s="4">
        <v>132.625</v>
      </c>
      <c r="U19" s="4">
        <v>0</v>
      </c>
      <c r="V19" s="4">
        <v>340.27699999999999</v>
      </c>
      <c r="W19" s="4">
        <v>404.161</v>
      </c>
      <c r="X19" s="4">
        <v>0</v>
      </c>
      <c r="Y19" s="4">
        <v>0.44400000000000001</v>
      </c>
      <c r="Z19" s="4">
        <v>1.2E-2</v>
      </c>
      <c r="AA19" s="4">
        <v>0</v>
      </c>
      <c r="AB19" s="4">
        <v>0.432</v>
      </c>
      <c r="AC19" s="4">
        <v>2.5999999999999999E-2</v>
      </c>
      <c r="AD19" s="4"/>
      <c r="AE19" s="4">
        <f t="shared" si="5"/>
        <v>2.2135585446351118E-3</v>
      </c>
      <c r="AF19" s="4">
        <f t="shared" si="6"/>
        <v>2.1553337025340138E-3</v>
      </c>
      <c r="AG19" s="4">
        <f t="shared" si="7"/>
        <v>8.6267630947074812E-5</v>
      </c>
      <c r="AH19" s="4">
        <f t="shared" si="8"/>
        <v>1.389133768239059E-4</v>
      </c>
      <c r="AI19" s="4">
        <f t="shared" si="9"/>
        <v>0.897822336999332</v>
      </c>
      <c r="AJ19" s="4">
        <f t="shared" si="10"/>
        <v>1.6998647927237529</v>
      </c>
      <c r="AK19" s="8">
        <f t="shared" si="11"/>
        <v>1.0773868043991983</v>
      </c>
      <c r="AL19" s="8">
        <f t="shared" si="11"/>
        <v>2.0398377512685033</v>
      </c>
      <c r="AM19" s="8">
        <f t="shared" si="1"/>
        <v>0.89782233699933189</v>
      </c>
      <c r="AN19" s="8">
        <f t="shared" si="2"/>
        <v>1.6998647927237531</v>
      </c>
      <c r="AO19" s="35">
        <f t="shared" ref="AO19:AO43" si="25">(T19+U19+Z19+AA19)/(E19+F19)</f>
        <v>0.95352331382726341</v>
      </c>
      <c r="AP19" s="8">
        <f t="shared" si="4"/>
        <v>2.1594992707047718</v>
      </c>
    </row>
    <row r="20" spans="1:42" s="36" customFormat="1" x14ac:dyDescent="0.25">
      <c r="A20" s="54" t="s">
        <v>26</v>
      </c>
      <c r="B20" s="33">
        <v>77811</v>
      </c>
      <c r="C20" s="33">
        <f t="shared" si="13"/>
        <v>62.506999999999998</v>
      </c>
      <c r="D20" s="34">
        <v>23.483000000000001</v>
      </c>
      <c r="E20" s="34">
        <v>13.209</v>
      </c>
      <c r="F20" s="34">
        <v>0</v>
      </c>
      <c r="G20" s="34">
        <v>26.29</v>
      </c>
      <c r="H20" s="34">
        <v>2.7919999999999998</v>
      </c>
      <c r="I20" s="34">
        <v>0</v>
      </c>
      <c r="J20" s="34"/>
      <c r="K20" s="34">
        <v>0.8</v>
      </c>
      <c r="L20" s="34">
        <v>0.8</v>
      </c>
      <c r="M20" s="34">
        <v>1.1399999999999999</v>
      </c>
      <c r="N20" s="34">
        <v>1.1399999999999999</v>
      </c>
      <c r="O20" s="34">
        <v>0.96</v>
      </c>
      <c r="P20" s="34">
        <v>0.96</v>
      </c>
      <c r="Q20" s="34">
        <v>1.37</v>
      </c>
      <c r="R20" s="34">
        <v>1.37</v>
      </c>
      <c r="S20" s="34">
        <v>18.786000000000001</v>
      </c>
      <c r="T20" s="34">
        <v>10.567</v>
      </c>
      <c r="U20" s="34">
        <v>0</v>
      </c>
      <c r="V20" s="34">
        <v>29.971</v>
      </c>
      <c r="W20" s="34">
        <v>3.1829999999999998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f t="shared" si="5"/>
        <v>0</v>
      </c>
      <c r="AF20" s="34">
        <f t="shared" si="6"/>
        <v>0</v>
      </c>
      <c r="AG20" s="34">
        <f t="shared" si="7"/>
        <v>0</v>
      </c>
      <c r="AH20" s="34">
        <f t="shared" si="8"/>
        <v>0</v>
      </c>
      <c r="AI20" s="4">
        <f t="shared" si="9"/>
        <v>0.8</v>
      </c>
      <c r="AJ20" s="4">
        <f t="shared" si="10"/>
        <v>1.1399999999999999</v>
      </c>
      <c r="AK20" s="8">
        <f t="shared" si="11"/>
        <v>0.96</v>
      </c>
      <c r="AL20" s="8">
        <f t="shared" si="11"/>
        <v>1.3679999999999999</v>
      </c>
      <c r="AM20" s="35">
        <f t="shared" si="1"/>
        <v>0.79998296640122646</v>
      </c>
      <c r="AN20" s="35">
        <f t="shared" si="2"/>
        <v>1.1400152149106124</v>
      </c>
      <c r="AO20" s="35">
        <f t="shared" si="25"/>
        <v>0.79998485880838821</v>
      </c>
      <c r="AP20" s="35">
        <f t="shared" si="4"/>
        <v>1.1400429799426934</v>
      </c>
    </row>
    <row r="21" spans="1:42" x14ac:dyDescent="0.25">
      <c r="A21" s="54" t="s">
        <v>27</v>
      </c>
      <c r="B21" s="12">
        <v>301388</v>
      </c>
      <c r="C21" s="12">
        <f t="shared" si="13"/>
        <v>295.65899999999999</v>
      </c>
      <c r="D21" s="4">
        <v>96.13</v>
      </c>
      <c r="E21" s="4">
        <v>23.373999999999999</v>
      </c>
      <c r="F21" s="4">
        <v>3.2349999999999999</v>
      </c>
      <c r="G21" s="4">
        <v>79.539000000000001</v>
      </c>
      <c r="H21" s="4">
        <v>32.728000000000002</v>
      </c>
      <c r="I21" s="4">
        <v>0</v>
      </c>
      <c r="J21" s="4"/>
      <c r="K21" s="4">
        <v>1.1100000000000001</v>
      </c>
      <c r="L21" s="4">
        <v>1.1100000000000001</v>
      </c>
      <c r="M21" s="4">
        <v>1.42</v>
      </c>
      <c r="N21" s="4">
        <v>1.42</v>
      </c>
      <c r="O21" s="4">
        <v>1.3320000000000001</v>
      </c>
      <c r="P21" s="4">
        <v>1.3320000000000001</v>
      </c>
      <c r="Q21" s="4">
        <v>1.704</v>
      </c>
      <c r="R21" s="4">
        <v>1.704</v>
      </c>
      <c r="S21" s="4">
        <v>106.70399999999999</v>
      </c>
      <c r="T21" s="4">
        <v>25.945</v>
      </c>
      <c r="U21" s="4">
        <v>3.5910000000000002</v>
      </c>
      <c r="V21" s="4">
        <v>112.94499999999999</v>
      </c>
      <c r="W21" s="4">
        <v>46.473999999999997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f t="shared" si="5"/>
        <v>0</v>
      </c>
      <c r="AF21" s="4">
        <f t="shared" si="6"/>
        <v>0</v>
      </c>
      <c r="AG21" s="4">
        <f t="shared" si="7"/>
        <v>0</v>
      </c>
      <c r="AH21" s="4">
        <f t="shared" si="8"/>
        <v>0</v>
      </c>
      <c r="AI21" s="4">
        <f t="shared" si="9"/>
        <v>1.1100000000000001</v>
      </c>
      <c r="AJ21" s="4">
        <f t="shared" si="10"/>
        <v>1.42</v>
      </c>
      <c r="AK21" s="8">
        <f t="shared" si="11"/>
        <v>1.3320000000000001</v>
      </c>
      <c r="AL21" s="8">
        <f t="shared" si="11"/>
        <v>1.704</v>
      </c>
      <c r="AM21" s="8">
        <f t="shared" si="1"/>
        <v>1.1099968792260479</v>
      </c>
      <c r="AN21" s="8">
        <f t="shared" si="2"/>
        <v>1.4199952224694803</v>
      </c>
      <c r="AO21" s="35">
        <f t="shared" si="25"/>
        <v>1.1100003758126951</v>
      </c>
      <c r="AP21" s="8">
        <f t="shared" si="4"/>
        <v>1.4200073331703738</v>
      </c>
    </row>
    <row r="22" spans="1:42" x14ac:dyDescent="0.25">
      <c r="A22" s="54" t="s">
        <v>44</v>
      </c>
      <c r="B22" s="12">
        <v>449.32100000000003</v>
      </c>
      <c r="C22" s="12">
        <f t="shared" si="13"/>
        <v>501.053</v>
      </c>
      <c r="D22" s="4">
        <v>135.54499999999999</v>
      </c>
      <c r="E22" s="4">
        <v>70.376999999999995</v>
      </c>
      <c r="F22" s="4">
        <v>0</v>
      </c>
      <c r="G22" s="4">
        <v>131.523</v>
      </c>
      <c r="H22" s="4">
        <v>53.210999999999999</v>
      </c>
      <c r="I22" s="4">
        <v>0</v>
      </c>
      <c r="J22" s="4">
        <v>417.202</v>
      </c>
      <c r="K22" s="4">
        <f>ROUND((S22/D22),3)</f>
        <v>0.84199999999999997</v>
      </c>
      <c r="L22" s="4">
        <f>ROUND((T22/E22),3)</f>
        <v>0.82</v>
      </c>
      <c r="M22" s="4">
        <f>ROUND((V22/G22),3)</f>
        <v>1.472</v>
      </c>
      <c r="N22" s="4">
        <f>ROUND((W22/H22),3)</f>
        <v>1.9430000000000001</v>
      </c>
      <c r="O22" s="7">
        <f>K22*1.2</f>
        <v>1.0104</v>
      </c>
      <c r="P22" s="7">
        <f>L22*1.2</f>
        <v>0.98399999999999987</v>
      </c>
      <c r="Q22" s="7">
        <f>M22*1.2</f>
        <v>1.7664</v>
      </c>
      <c r="R22" s="7">
        <f>N22*1.2</f>
        <v>2.3315999999999999</v>
      </c>
      <c r="S22" s="4">
        <v>114.074</v>
      </c>
      <c r="T22" s="4">
        <v>57.707999999999998</v>
      </c>
      <c r="U22" s="4">
        <v>0</v>
      </c>
      <c r="V22" s="4">
        <v>193.61500000000001</v>
      </c>
      <c r="W22" s="4">
        <v>103.392</v>
      </c>
      <c r="X22" s="4">
        <v>0</v>
      </c>
      <c r="Y22" s="4">
        <v>9.6340000000000003</v>
      </c>
      <c r="Z22" s="4">
        <v>7.0270000000000001</v>
      </c>
      <c r="AA22" s="4">
        <v>0</v>
      </c>
      <c r="AB22" s="4">
        <v>9.4009999999999998</v>
      </c>
      <c r="AC22" s="4">
        <v>6.202</v>
      </c>
      <c r="AD22" s="4">
        <v>0</v>
      </c>
      <c r="AE22" s="4">
        <f t="shared" si="5"/>
        <v>7.1076026411892743E-2</v>
      </c>
      <c r="AF22" s="4">
        <f t="shared" si="6"/>
        <v>7.1477992442386507E-2</v>
      </c>
      <c r="AG22" s="4">
        <f t="shared" si="7"/>
        <v>9.9847961692030071E-2</v>
      </c>
      <c r="AH22" s="4">
        <f t="shared" si="8"/>
        <v>0.11655484768187029</v>
      </c>
      <c r="AI22" s="4">
        <f t="shared" si="9"/>
        <v>0.91307602641189267</v>
      </c>
      <c r="AJ22" s="4">
        <f t="shared" si="10"/>
        <v>1.5434779924423865</v>
      </c>
      <c r="AK22" s="8">
        <f t="shared" si="11"/>
        <v>1.0956912316942711</v>
      </c>
      <c r="AL22" s="8">
        <f t="shared" si="11"/>
        <v>1.8521735909308636</v>
      </c>
      <c r="AM22" s="8">
        <f t="shared" si="1"/>
        <v>0.91267106864878833</v>
      </c>
      <c r="AN22" s="8">
        <f t="shared" si="2"/>
        <v>1.5435779293355536</v>
      </c>
      <c r="AO22" s="35">
        <f t="shared" si="25"/>
        <v>0.9198317632180969</v>
      </c>
      <c r="AP22" s="8">
        <f t="shared" si="4"/>
        <v>2.059611734415816</v>
      </c>
    </row>
    <row r="23" spans="1:42" s="36" customFormat="1" x14ac:dyDescent="0.25">
      <c r="A23" s="54" t="s">
        <v>84</v>
      </c>
      <c r="B23" s="33">
        <v>201669</v>
      </c>
      <c r="C23" s="33">
        <f t="shared" ref="C23:C29" si="26">S23+T23+U23+V23+W23+X23+Y23+Z23+AA23+AB23+AC23+AD23</f>
        <v>212.44399999999999</v>
      </c>
      <c r="D23" s="34">
        <v>68.391999999999996</v>
      </c>
      <c r="E23" s="34">
        <v>42.487000000000002</v>
      </c>
      <c r="F23" s="34">
        <v>0</v>
      </c>
      <c r="G23" s="34">
        <v>65.465999999999994</v>
      </c>
      <c r="H23" s="34">
        <v>26.617000000000001</v>
      </c>
      <c r="I23" s="34"/>
      <c r="J23" s="34"/>
      <c r="K23" s="34">
        <v>0.89</v>
      </c>
      <c r="L23" s="34">
        <v>1.28</v>
      </c>
      <c r="M23" s="34">
        <v>0.89</v>
      </c>
      <c r="N23" s="34">
        <v>1.28</v>
      </c>
      <c r="O23" s="34">
        <v>1.0680000000000001</v>
      </c>
      <c r="P23" s="34">
        <v>1.536</v>
      </c>
      <c r="Q23" s="34">
        <v>1.0680000000000001</v>
      </c>
      <c r="R23" s="34">
        <v>1.536</v>
      </c>
      <c r="S23" s="34">
        <v>60.869</v>
      </c>
      <c r="T23" s="34">
        <v>54.408999999999999</v>
      </c>
      <c r="U23" s="34">
        <v>0</v>
      </c>
      <c r="V23" s="34">
        <v>58.881</v>
      </c>
      <c r="W23" s="34">
        <v>38.284999999999997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f t="shared" si="5"/>
        <v>0</v>
      </c>
      <c r="AF23" s="34">
        <f t="shared" si="6"/>
        <v>0</v>
      </c>
      <c r="AG23" s="34">
        <f t="shared" si="7"/>
        <v>0</v>
      </c>
      <c r="AH23" s="34">
        <f t="shared" si="8"/>
        <v>0</v>
      </c>
      <c r="AI23" s="4">
        <f t="shared" si="9"/>
        <v>0.89</v>
      </c>
      <c r="AJ23" s="4">
        <f t="shared" si="10"/>
        <v>0.89</v>
      </c>
      <c r="AK23" s="8">
        <f t="shared" si="11"/>
        <v>1.0680000000000001</v>
      </c>
      <c r="AL23" s="8">
        <f t="shared" si="11"/>
        <v>1.0680000000000001</v>
      </c>
      <c r="AM23" s="35">
        <f t="shared" si="1"/>
        <v>0.89000175459118025</v>
      </c>
      <c r="AN23" s="35">
        <f t="shared" si="2"/>
        <v>0.8994134359820366</v>
      </c>
      <c r="AO23" s="35">
        <f t="shared" si="25"/>
        <v>1.2806034787111351</v>
      </c>
      <c r="AP23" s="35">
        <f t="shared" si="4"/>
        <v>1.4383664575271442</v>
      </c>
    </row>
    <row r="24" spans="1:42" x14ac:dyDescent="0.25">
      <c r="A24" s="54" t="s">
        <v>69</v>
      </c>
      <c r="B24" s="12">
        <v>2198.069</v>
      </c>
      <c r="C24" s="12">
        <f t="shared" si="26"/>
        <v>2197.3969999999999</v>
      </c>
      <c r="D24" s="4">
        <v>604.25599999999997</v>
      </c>
      <c r="E24" s="4">
        <v>562.10199999999998</v>
      </c>
      <c r="F24" s="4">
        <v>0</v>
      </c>
      <c r="G24" s="4">
        <v>580.04200000000003</v>
      </c>
      <c r="H24" s="4">
        <v>578.303</v>
      </c>
      <c r="I24" s="4">
        <v>0</v>
      </c>
      <c r="J24" s="4"/>
      <c r="K24" s="4">
        <v>0.75</v>
      </c>
      <c r="L24" s="4">
        <v>0.75</v>
      </c>
      <c r="M24" s="4">
        <v>1.24</v>
      </c>
      <c r="N24" s="4">
        <v>1.24</v>
      </c>
      <c r="O24" s="4">
        <v>0.9</v>
      </c>
      <c r="P24" s="4">
        <v>0.9</v>
      </c>
      <c r="Q24" s="4">
        <v>1.49</v>
      </c>
      <c r="R24" s="4">
        <v>1.49</v>
      </c>
      <c r="S24" s="4">
        <v>456.96300000000002</v>
      </c>
      <c r="T24" s="4">
        <v>371.589</v>
      </c>
      <c r="U24" s="4">
        <v>0</v>
      </c>
      <c r="V24" s="4">
        <v>723.39200000000005</v>
      </c>
      <c r="W24" s="4">
        <v>645.45299999999997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f t="shared" si="5"/>
        <v>0</v>
      </c>
      <c r="AF24" s="4">
        <f t="shared" si="6"/>
        <v>0</v>
      </c>
      <c r="AG24" s="4">
        <f t="shared" si="7"/>
        <v>0</v>
      </c>
      <c r="AH24" s="4">
        <f t="shared" si="8"/>
        <v>0</v>
      </c>
      <c r="AI24" s="4">
        <f t="shared" si="9"/>
        <v>0.75</v>
      </c>
      <c r="AJ24" s="4">
        <f t="shared" si="10"/>
        <v>1.24</v>
      </c>
      <c r="AK24" s="8">
        <f t="shared" si="11"/>
        <v>0.89999999999999991</v>
      </c>
      <c r="AL24" s="8">
        <f t="shared" si="11"/>
        <v>1.488</v>
      </c>
      <c r="AM24" s="8">
        <f t="shared" si="1"/>
        <v>0.7562407324048086</v>
      </c>
      <c r="AN24" s="8">
        <f t="shared" si="2"/>
        <v>1.2471372762662014</v>
      </c>
      <c r="AO24" s="35">
        <f t="shared" si="25"/>
        <v>0.6610704107083768</v>
      </c>
      <c r="AP24" s="8">
        <f t="shared" si="4"/>
        <v>1.116115600299497</v>
      </c>
    </row>
    <row r="25" spans="1:42" x14ac:dyDescent="0.25">
      <c r="A25" s="54" t="s">
        <v>28</v>
      </c>
      <c r="B25" s="12">
        <v>293.87200000000001</v>
      </c>
      <c r="C25" s="12">
        <f t="shared" si="26"/>
        <v>283.12799999999999</v>
      </c>
      <c r="D25" s="4">
        <v>36.243000000000002</v>
      </c>
      <c r="E25" s="4">
        <v>12.787000000000001</v>
      </c>
      <c r="F25" s="4">
        <v>0</v>
      </c>
      <c r="G25" s="4">
        <v>43.127000000000002</v>
      </c>
      <c r="H25" s="4">
        <v>108.11799999999999</v>
      </c>
      <c r="I25" s="4">
        <v>0</v>
      </c>
      <c r="J25" s="4"/>
      <c r="K25" s="4">
        <v>1.163</v>
      </c>
      <c r="L25" s="4">
        <v>1.258</v>
      </c>
      <c r="M25" s="4">
        <v>1.3320000000000001</v>
      </c>
      <c r="N25" s="4">
        <v>1.4710000000000001</v>
      </c>
      <c r="O25" s="4">
        <v>1.3959999999999999</v>
      </c>
      <c r="P25" s="4">
        <v>1.5089999999999999</v>
      </c>
      <c r="Q25" s="4">
        <v>1.5980000000000001</v>
      </c>
      <c r="R25" s="4">
        <v>1.7649999999999999</v>
      </c>
      <c r="S25" s="4">
        <v>42.151000000000003</v>
      </c>
      <c r="T25" s="4">
        <v>16.085999999999999</v>
      </c>
      <c r="U25" s="4">
        <v>0</v>
      </c>
      <c r="V25" s="4">
        <v>57.445999999999998</v>
      </c>
      <c r="W25" s="4">
        <v>167.44499999999999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f t="shared" si="5"/>
        <v>0</v>
      </c>
      <c r="AF25" s="4">
        <f t="shared" si="6"/>
        <v>0</v>
      </c>
      <c r="AG25" s="4">
        <f t="shared" si="7"/>
        <v>0</v>
      </c>
      <c r="AH25" s="4">
        <f t="shared" si="8"/>
        <v>0</v>
      </c>
      <c r="AI25" s="4">
        <f t="shared" si="9"/>
        <v>1.163</v>
      </c>
      <c r="AJ25" s="4">
        <f t="shared" si="10"/>
        <v>1.3320000000000001</v>
      </c>
      <c r="AK25" s="8">
        <f t="shared" si="11"/>
        <v>1.3956</v>
      </c>
      <c r="AL25" s="8">
        <f t="shared" si="11"/>
        <v>1.5984</v>
      </c>
      <c r="AM25" s="8">
        <f>(S25+Y25)/D25</f>
        <v>1.1630107882901526</v>
      </c>
      <c r="AN25" s="8">
        <f>(V25+AB25)/G25</f>
        <v>1.33201938460825</v>
      </c>
      <c r="AO25" s="35">
        <f t="shared" si="25"/>
        <v>1.2579964025963868</v>
      </c>
      <c r="AP25" s="8">
        <f>(W25+X25+AC25+AD25)/(H25+I25)</f>
        <v>1.548724541704434</v>
      </c>
    </row>
    <row r="26" spans="1:42" s="36" customFormat="1" x14ac:dyDescent="0.25">
      <c r="A26" s="54" t="s">
        <v>93</v>
      </c>
      <c r="B26" s="33">
        <v>389.11200000000002</v>
      </c>
      <c r="C26" s="33">
        <f t="shared" si="26"/>
        <v>434.06299999999993</v>
      </c>
      <c r="D26" s="34">
        <v>87.028000000000006</v>
      </c>
      <c r="E26" s="34">
        <v>29.373000000000001</v>
      </c>
      <c r="F26" s="34">
        <v>1.0309999999999999</v>
      </c>
      <c r="G26" s="34">
        <v>82.471000000000004</v>
      </c>
      <c r="H26" s="34">
        <v>188.69499999999999</v>
      </c>
      <c r="I26" s="34">
        <v>4.3999999999999997E-2</v>
      </c>
      <c r="J26" s="34">
        <v>24.065000000000001</v>
      </c>
      <c r="K26" s="34">
        <v>0.62</v>
      </c>
      <c r="L26" s="34">
        <v>0.9</v>
      </c>
      <c r="M26" s="34">
        <v>1.22</v>
      </c>
      <c r="N26" s="34">
        <v>1.38</v>
      </c>
      <c r="O26" s="34">
        <f>K26*1.2</f>
        <v>0.74399999999999999</v>
      </c>
      <c r="P26" s="34">
        <f>L26*1.2</f>
        <v>1.08</v>
      </c>
      <c r="Q26" s="34">
        <f>M26*1.2</f>
        <v>1.464</v>
      </c>
      <c r="R26" s="34">
        <f>N26*1.2</f>
        <v>1.6559999999999999</v>
      </c>
      <c r="S26" s="34">
        <v>54.23</v>
      </c>
      <c r="T26" s="34">
        <v>26.3</v>
      </c>
      <c r="U26" s="34">
        <v>0.92800000000000005</v>
      </c>
      <c r="V26" s="34">
        <v>100.663</v>
      </c>
      <c r="W26" s="34">
        <v>251.881</v>
      </c>
      <c r="X26" s="34">
        <v>6.0999999999999999E-2</v>
      </c>
      <c r="Y26" s="34"/>
      <c r="Z26" s="34"/>
      <c r="AA26" s="34"/>
      <c r="AB26" s="34"/>
      <c r="AC26" s="34"/>
      <c r="AD26" s="34"/>
      <c r="AE26" s="34">
        <f t="shared" si="5"/>
        <v>0</v>
      </c>
      <c r="AF26" s="34">
        <f t="shared" si="6"/>
        <v>0</v>
      </c>
      <c r="AG26" s="34">
        <f t="shared" si="7"/>
        <v>0</v>
      </c>
      <c r="AH26" s="34">
        <f t="shared" si="8"/>
        <v>0</v>
      </c>
      <c r="AI26" s="4">
        <f t="shared" si="9"/>
        <v>0.62</v>
      </c>
      <c r="AJ26" s="4">
        <f t="shared" si="10"/>
        <v>1.22</v>
      </c>
      <c r="AK26" s="8">
        <f t="shared" si="11"/>
        <v>0.74399999999999999</v>
      </c>
      <c r="AL26" s="8">
        <f t="shared" si="11"/>
        <v>1.464</v>
      </c>
      <c r="AM26" s="35">
        <f t="shared" ref="AM26:AM43" si="27">(S26+Y26)/D26</f>
        <v>0.62313278485085255</v>
      </c>
      <c r="AN26" s="35">
        <f t="shared" ref="AN26:AN43" si="28">(V26+AB26)/G26</f>
        <v>1.2205866304519164</v>
      </c>
      <c r="AO26" s="35">
        <f t="shared" si="25"/>
        <v>0.89554006051835289</v>
      </c>
      <c r="AP26" s="35">
        <f t="shared" ref="AP26:AP43" si="29">(W26+X26+AC26+AD26)/(H26+I26)</f>
        <v>1.3348698467195439</v>
      </c>
    </row>
    <row r="27" spans="1:42" x14ac:dyDescent="0.25">
      <c r="A27" s="55" t="s">
        <v>51</v>
      </c>
      <c r="B27" s="9">
        <v>779.52599999999995</v>
      </c>
      <c r="C27" s="12">
        <f t="shared" si="26"/>
        <v>796.85500000000002</v>
      </c>
      <c r="D27" s="4">
        <v>214.608</v>
      </c>
      <c r="E27" s="4">
        <v>92.585999999999999</v>
      </c>
      <c r="F27" s="4">
        <v>0</v>
      </c>
      <c r="G27" s="4">
        <v>214.24199999999999</v>
      </c>
      <c r="H27" s="4">
        <v>360.26499999999999</v>
      </c>
      <c r="I27" s="4">
        <v>0</v>
      </c>
      <c r="J27" s="4">
        <v>1156.414</v>
      </c>
      <c r="K27" s="4">
        <v>0.99</v>
      </c>
      <c r="L27" s="4">
        <v>0.99</v>
      </c>
      <c r="M27" s="4">
        <v>0.86</v>
      </c>
      <c r="N27" s="4">
        <v>0.86</v>
      </c>
      <c r="O27" s="4">
        <v>1.1879999999999999</v>
      </c>
      <c r="P27" s="4">
        <v>1.1879999999999999</v>
      </c>
      <c r="Q27" s="4">
        <v>1.032</v>
      </c>
      <c r="R27" s="4">
        <v>1.032</v>
      </c>
      <c r="S27" s="4">
        <v>211.363</v>
      </c>
      <c r="T27" s="4">
        <v>91.215000000000003</v>
      </c>
      <c r="U27" s="4">
        <v>0</v>
      </c>
      <c r="V27" s="4">
        <v>184.39099999999999</v>
      </c>
      <c r="W27" s="4">
        <v>309.88600000000002</v>
      </c>
      <c r="X27" s="4">
        <v>0</v>
      </c>
      <c r="Y27" s="4"/>
      <c r="Z27" s="4"/>
      <c r="AA27" s="4"/>
      <c r="AB27" s="4"/>
      <c r="AC27" s="4"/>
      <c r="AD27" s="4"/>
      <c r="AE27" s="4">
        <f t="shared" si="5"/>
        <v>0</v>
      </c>
      <c r="AF27" s="4">
        <f t="shared" si="6"/>
        <v>0</v>
      </c>
      <c r="AG27" s="4">
        <f t="shared" si="7"/>
        <v>0</v>
      </c>
      <c r="AH27" s="4">
        <f t="shared" si="8"/>
        <v>0</v>
      </c>
      <c r="AI27" s="4">
        <f t="shared" si="9"/>
        <v>0.99</v>
      </c>
      <c r="AJ27" s="4">
        <f t="shared" si="10"/>
        <v>0.86</v>
      </c>
      <c r="AK27" s="8">
        <f t="shared" si="11"/>
        <v>1.1879999999999999</v>
      </c>
      <c r="AL27" s="8">
        <f t="shared" si="11"/>
        <v>1.032</v>
      </c>
      <c r="AM27" s="8">
        <f t="shared" si="27"/>
        <v>0.98487940803697904</v>
      </c>
      <c r="AN27" s="8">
        <f t="shared" si="28"/>
        <v>0.8606669093828474</v>
      </c>
      <c r="AO27" s="35">
        <f t="shared" si="25"/>
        <v>0.98519214568077251</v>
      </c>
      <c r="AP27" s="8">
        <f t="shared" si="29"/>
        <v>0.86016127017612043</v>
      </c>
    </row>
    <row r="28" spans="1:42" x14ac:dyDescent="0.25">
      <c r="A28" s="54" t="s">
        <v>94</v>
      </c>
      <c r="B28" s="12">
        <v>232.18</v>
      </c>
      <c r="C28" s="12">
        <f t="shared" si="26"/>
        <v>241.14399999999998</v>
      </c>
      <c r="D28" s="4">
        <v>88.793999999999997</v>
      </c>
      <c r="E28" s="4">
        <v>49.113999999999997</v>
      </c>
      <c r="F28" s="4">
        <v>0</v>
      </c>
      <c r="G28" s="4">
        <v>84.369</v>
      </c>
      <c r="H28" s="4">
        <v>68.69</v>
      </c>
      <c r="I28" s="4">
        <v>0</v>
      </c>
      <c r="J28" s="4"/>
      <c r="K28" s="4">
        <v>0.71</v>
      </c>
      <c r="L28" s="4">
        <v>0.71</v>
      </c>
      <c r="M28" s="4">
        <v>0.94</v>
      </c>
      <c r="N28" s="4">
        <v>0.94</v>
      </c>
      <c r="O28" s="4">
        <v>0.85</v>
      </c>
      <c r="P28" s="4">
        <v>0.85</v>
      </c>
      <c r="Q28" s="4">
        <v>1.1299999999999999</v>
      </c>
      <c r="R28" s="4">
        <v>1.1299999999999999</v>
      </c>
      <c r="S28" s="4">
        <v>64.638999999999996</v>
      </c>
      <c r="T28" s="4">
        <v>35.106000000000002</v>
      </c>
      <c r="U28" s="4">
        <v>0</v>
      </c>
      <c r="V28" s="4">
        <v>77.084999999999994</v>
      </c>
      <c r="W28" s="4">
        <v>64.313999999999993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f t="shared" si="5"/>
        <v>0</v>
      </c>
      <c r="AF28" s="4">
        <f t="shared" si="6"/>
        <v>0</v>
      </c>
      <c r="AG28" s="4">
        <f t="shared" si="7"/>
        <v>0</v>
      </c>
      <c r="AH28" s="4">
        <f t="shared" si="8"/>
        <v>0</v>
      </c>
      <c r="AI28" s="4">
        <f t="shared" si="9"/>
        <v>0.71</v>
      </c>
      <c r="AJ28" s="4">
        <f t="shared" si="10"/>
        <v>0.94</v>
      </c>
      <c r="AK28" s="8">
        <f t="shared" si="11"/>
        <v>0.85199999999999998</v>
      </c>
      <c r="AL28" s="8">
        <f t="shared" si="11"/>
        <v>1.1279999999999999</v>
      </c>
      <c r="AM28" s="8">
        <f t="shared" si="27"/>
        <v>0.72796585354866317</v>
      </c>
      <c r="AN28" s="8">
        <f t="shared" si="28"/>
        <v>0.91366497173132299</v>
      </c>
      <c r="AO28" s="35">
        <f t="shared" si="25"/>
        <v>0.71478600806287418</v>
      </c>
      <c r="AP28" s="8">
        <f t="shared" si="29"/>
        <v>0.93629349250254756</v>
      </c>
    </row>
    <row r="29" spans="1:42" s="36" customFormat="1" x14ac:dyDescent="0.25">
      <c r="A29" s="54" t="s">
        <v>31</v>
      </c>
      <c r="B29" s="33">
        <v>397.02699999999999</v>
      </c>
      <c r="C29" s="33">
        <f t="shared" si="26"/>
        <v>474.94099999999997</v>
      </c>
      <c r="D29" s="34">
        <v>75.025000000000006</v>
      </c>
      <c r="E29" s="34">
        <v>44.234999999999999</v>
      </c>
      <c r="F29" s="34"/>
      <c r="G29" s="34">
        <v>60.753999999999998</v>
      </c>
      <c r="H29" s="34">
        <v>127.607</v>
      </c>
      <c r="I29" s="34"/>
      <c r="J29" s="34"/>
      <c r="K29" s="34">
        <v>1.1299999999999999</v>
      </c>
      <c r="L29" s="34">
        <v>1.2949999999999999</v>
      </c>
      <c r="M29" s="34">
        <v>1.1479999999999999</v>
      </c>
      <c r="N29" s="34">
        <v>1.99</v>
      </c>
      <c r="O29" s="34">
        <v>1.3560000000000001</v>
      </c>
      <c r="P29" s="34">
        <v>1.554</v>
      </c>
      <c r="Q29" s="34">
        <v>1.3779999999999999</v>
      </c>
      <c r="R29" s="34">
        <v>2.3879999999999999</v>
      </c>
      <c r="S29" s="34">
        <v>84.744</v>
      </c>
      <c r="T29" s="34">
        <v>57.3</v>
      </c>
      <c r="U29" s="34"/>
      <c r="V29" s="34">
        <v>69.733000000000004</v>
      </c>
      <c r="W29" s="34">
        <v>263.16399999999999</v>
      </c>
      <c r="X29" s="34"/>
      <c r="Y29" s="34"/>
      <c r="Z29" s="34"/>
      <c r="AA29" s="34"/>
      <c r="AB29" s="34"/>
      <c r="AC29" s="34"/>
      <c r="AD29" s="34"/>
      <c r="AE29" s="34">
        <v>0</v>
      </c>
      <c r="AF29" s="34">
        <v>0</v>
      </c>
      <c r="AG29" s="34">
        <v>0</v>
      </c>
      <c r="AH29" s="34">
        <v>0</v>
      </c>
      <c r="AI29" s="4">
        <f t="shared" si="9"/>
        <v>1.1299999999999999</v>
      </c>
      <c r="AJ29" s="4">
        <f t="shared" si="10"/>
        <v>1.1479999999999999</v>
      </c>
      <c r="AK29" s="8">
        <f t="shared" si="11"/>
        <v>1.3559999999999999</v>
      </c>
      <c r="AL29" s="8">
        <f t="shared" si="11"/>
        <v>1.3775999999999999</v>
      </c>
      <c r="AM29" s="35">
        <f t="shared" si="27"/>
        <v>1.1295434855048316</v>
      </c>
      <c r="AN29" s="35">
        <f t="shared" si="28"/>
        <v>1.147792737926721</v>
      </c>
      <c r="AO29" s="35">
        <f t="shared" si="25"/>
        <v>1.2953543574092912</v>
      </c>
      <c r="AP29" s="35">
        <f t="shared" si="29"/>
        <v>2.0623006574874418</v>
      </c>
    </row>
    <row r="30" spans="1:42" x14ac:dyDescent="0.25">
      <c r="A30" s="54" t="s">
        <v>32</v>
      </c>
      <c r="B30" s="12">
        <v>492.81299999999999</v>
      </c>
      <c r="C30" s="12">
        <f>S30+T30+U30+V30+W30+X30+Y30+Z30+AA30+AB30+AC30+AD30</f>
        <v>490.69499999999999</v>
      </c>
      <c r="D30" s="4">
        <v>282.75299999999999</v>
      </c>
      <c r="E30" s="4">
        <v>39.192</v>
      </c>
      <c r="F30" s="4">
        <v>0</v>
      </c>
      <c r="G30" s="4">
        <v>282.53899999999999</v>
      </c>
      <c r="H30" s="4">
        <v>87.843999999999994</v>
      </c>
      <c r="I30" s="4">
        <v>0</v>
      </c>
      <c r="J30" s="4">
        <v>268.221</v>
      </c>
      <c r="K30" s="4">
        <v>0.77</v>
      </c>
      <c r="L30" s="4">
        <v>0.89</v>
      </c>
      <c r="M30" s="4">
        <v>0.59</v>
      </c>
      <c r="N30" s="4">
        <v>0.75</v>
      </c>
      <c r="O30" s="4">
        <v>0.92400000000000004</v>
      </c>
      <c r="P30" s="4">
        <v>1.0680000000000001</v>
      </c>
      <c r="Q30" s="4">
        <v>0.70799999999999996</v>
      </c>
      <c r="R30" s="4">
        <v>0.9</v>
      </c>
      <c r="S30" s="4">
        <v>215.23500000000001</v>
      </c>
      <c r="T30" s="4">
        <v>34.881</v>
      </c>
      <c r="U30" s="4">
        <v>0</v>
      </c>
      <c r="V30" s="4">
        <v>164.798</v>
      </c>
      <c r="W30" s="4">
        <v>75.781000000000006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f t="shared" si="5"/>
        <v>0</v>
      </c>
      <c r="AF30" s="4">
        <f t="shared" si="6"/>
        <v>0</v>
      </c>
      <c r="AG30" s="4">
        <f t="shared" si="7"/>
        <v>0</v>
      </c>
      <c r="AH30" s="4">
        <f t="shared" si="8"/>
        <v>0</v>
      </c>
      <c r="AI30" s="4">
        <f t="shared" si="9"/>
        <v>0.77</v>
      </c>
      <c r="AJ30" s="4">
        <f t="shared" si="10"/>
        <v>0.59</v>
      </c>
      <c r="AK30" s="8">
        <f t="shared" si="11"/>
        <v>0.92399999999999993</v>
      </c>
      <c r="AL30" s="8">
        <f t="shared" si="11"/>
        <v>0.70799999999999996</v>
      </c>
      <c r="AM30" s="8">
        <f t="shared" si="27"/>
        <v>0.76121208263042306</v>
      </c>
      <c r="AN30" s="8">
        <f t="shared" si="28"/>
        <v>0.58327522926038533</v>
      </c>
      <c r="AO30" s="35">
        <f t="shared" si="25"/>
        <v>0.89000306184935707</v>
      </c>
      <c r="AP30" s="8">
        <f t="shared" si="29"/>
        <v>0.86267701835071275</v>
      </c>
    </row>
    <row r="31" spans="1:42" x14ac:dyDescent="0.25">
      <c r="A31" s="54" t="s">
        <v>95</v>
      </c>
      <c r="B31" s="12">
        <v>316.16199999999998</v>
      </c>
      <c r="C31" s="12">
        <f>S31+T31+U31+V31+W31+X31+Y31+Z31+AA31+AB31+AC31+AD31</f>
        <v>357.97899999999998</v>
      </c>
      <c r="D31" s="4">
        <v>90.105000000000004</v>
      </c>
      <c r="E31" s="4">
        <v>26.318999999999999</v>
      </c>
      <c r="F31" s="4">
        <v>0</v>
      </c>
      <c r="G31" s="4">
        <v>83.328000000000003</v>
      </c>
      <c r="H31" s="4">
        <v>23.289000000000001</v>
      </c>
      <c r="I31" s="4">
        <v>0</v>
      </c>
      <c r="J31" s="4">
        <v>67.015000000000001</v>
      </c>
      <c r="K31" s="4">
        <v>1.1200000000000001</v>
      </c>
      <c r="L31" s="4">
        <v>1.87</v>
      </c>
      <c r="M31" s="4">
        <v>1.69</v>
      </c>
      <c r="N31" s="4">
        <v>2.82</v>
      </c>
      <c r="O31" s="4">
        <v>1.3440000000000001</v>
      </c>
      <c r="P31" s="4">
        <v>2.2440000000000002</v>
      </c>
      <c r="Q31" s="4">
        <v>2.028</v>
      </c>
      <c r="R31" s="4">
        <v>3.3839999999999999</v>
      </c>
      <c r="S31" s="4">
        <v>104.127</v>
      </c>
      <c r="T31" s="4">
        <v>46.408999999999999</v>
      </c>
      <c r="U31" s="4"/>
      <c r="V31" s="4">
        <v>145.47900000000001</v>
      </c>
      <c r="W31" s="4">
        <v>61.963999999999999</v>
      </c>
      <c r="X31" s="4"/>
      <c r="Y31" s="4"/>
      <c r="Z31" s="4"/>
      <c r="AA31" s="4"/>
      <c r="AB31" s="4"/>
      <c r="AC31" s="4"/>
      <c r="AD31" s="4"/>
      <c r="AE31" s="4">
        <f t="shared" si="5"/>
        <v>0</v>
      </c>
      <c r="AF31" s="4">
        <f t="shared" si="6"/>
        <v>0</v>
      </c>
      <c r="AG31" s="4">
        <f t="shared" si="7"/>
        <v>0</v>
      </c>
      <c r="AH31" s="4">
        <f t="shared" si="8"/>
        <v>0</v>
      </c>
      <c r="AI31" s="4">
        <f t="shared" si="9"/>
        <v>1.1200000000000001</v>
      </c>
      <c r="AJ31" s="4">
        <f t="shared" si="10"/>
        <v>1.69</v>
      </c>
      <c r="AK31" s="8">
        <f t="shared" si="11"/>
        <v>1.3440000000000001</v>
      </c>
      <c r="AL31" s="8">
        <f t="shared" si="11"/>
        <v>2.028</v>
      </c>
      <c r="AM31" s="8">
        <f t="shared" si="27"/>
        <v>1.1556184451473279</v>
      </c>
      <c r="AN31" s="8">
        <f t="shared" si="28"/>
        <v>1.7458597350230416</v>
      </c>
      <c r="AO31" s="35">
        <f t="shared" si="25"/>
        <v>1.7633268741213572</v>
      </c>
      <c r="AP31" s="8">
        <f t="shared" si="29"/>
        <v>2.6606552449654339</v>
      </c>
    </row>
    <row r="32" spans="1:42" s="36" customFormat="1" x14ac:dyDescent="0.25">
      <c r="A32" s="54" t="s">
        <v>91</v>
      </c>
      <c r="B32" s="33">
        <v>25613</v>
      </c>
      <c r="C32" s="33">
        <f t="shared" ref="C32" si="30">S32+T32+U32+V32+W32+X32+Y32+Z32+AA32+AB32+AC32+AD32</f>
        <v>21506.170000000002</v>
      </c>
      <c r="D32" s="34">
        <v>6978.7190000000001</v>
      </c>
      <c r="E32" s="34">
        <v>2274.6970000000001</v>
      </c>
      <c r="F32" s="34">
        <v>0</v>
      </c>
      <c r="G32" s="34">
        <v>6946.098</v>
      </c>
      <c r="H32" s="34">
        <v>2427.1860000000001</v>
      </c>
      <c r="I32" s="34">
        <v>0</v>
      </c>
      <c r="J32" s="34">
        <v>8671.7099999999991</v>
      </c>
      <c r="K32" s="34">
        <v>0.95</v>
      </c>
      <c r="L32" s="34">
        <v>2.3199999999999998</v>
      </c>
      <c r="M32" s="34">
        <v>0.78</v>
      </c>
      <c r="N32" s="34">
        <v>1.72</v>
      </c>
      <c r="O32" s="34">
        <v>1.1399999999999999</v>
      </c>
      <c r="P32" s="34">
        <v>2.78</v>
      </c>
      <c r="Q32" s="34">
        <v>0.94</v>
      </c>
      <c r="R32" s="34">
        <v>2.06</v>
      </c>
      <c r="S32" s="34">
        <v>6630.2370000000001</v>
      </c>
      <c r="T32" s="34">
        <v>5277.2960000000003</v>
      </c>
      <c r="U32" s="34">
        <v>0</v>
      </c>
      <c r="V32" s="34">
        <v>5417.9560000000001</v>
      </c>
      <c r="W32" s="34">
        <v>4180.6809999999996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f t="shared" si="5"/>
        <v>0</v>
      </c>
      <c r="AF32" s="34">
        <f t="shared" si="6"/>
        <v>0</v>
      </c>
      <c r="AG32" s="34">
        <f t="shared" si="7"/>
        <v>0</v>
      </c>
      <c r="AH32" s="34">
        <f t="shared" si="8"/>
        <v>0</v>
      </c>
      <c r="AI32" s="4">
        <f t="shared" si="9"/>
        <v>0.95</v>
      </c>
      <c r="AJ32" s="4">
        <f t="shared" si="10"/>
        <v>0.78</v>
      </c>
      <c r="AK32" s="8">
        <f t="shared" si="11"/>
        <v>1.1399999999999999</v>
      </c>
      <c r="AL32" s="8">
        <f t="shared" si="11"/>
        <v>0.93599999999999994</v>
      </c>
      <c r="AM32" s="35">
        <f t="shared" si="27"/>
        <v>0.9500650477544661</v>
      </c>
      <c r="AN32" s="35">
        <f t="shared" si="28"/>
        <v>0.77999993665508316</v>
      </c>
      <c r="AO32" s="35">
        <f t="shared" si="25"/>
        <v>2.3199995427962494</v>
      </c>
      <c r="AP32" s="35">
        <f t="shared" si="29"/>
        <v>1.7224394834182462</v>
      </c>
    </row>
    <row r="33" spans="1:42" x14ac:dyDescent="0.25">
      <c r="A33" s="54" t="s">
        <v>35</v>
      </c>
      <c r="B33" s="12">
        <v>239.465</v>
      </c>
      <c r="C33" s="12">
        <f t="shared" ref="C33:C43" si="31">S33+T33+U33+V33+W33+X33+Y33+Z33+AA33+AB33+AC33+AD33</f>
        <v>221.43299999999999</v>
      </c>
      <c r="D33" s="4">
        <v>66.204999999999998</v>
      </c>
      <c r="E33" s="4">
        <v>40.097999999999999</v>
      </c>
      <c r="F33" s="4">
        <v>0</v>
      </c>
      <c r="G33" s="4">
        <v>60.037999999999997</v>
      </c>
      <c r="H33" s="4">
        <v>39.64</v>
      </c>
      <c r="I33" s="4">
        <v>0</v>
      </c>
      <c r="J33" s="4">
        <v>0.156</v>
      </c>
      <c r="K33" s="4">
        <v>0.89100000000000001</v>
      </c>
      <c r="L33" s="4">
        <v>1.05</v>
      </c>
      <c r="M33" s="4">
        <v>1.125</v>
      </c>
      <c r="N33" s="4">
        <v>1.325</v>
      </c>
      <c r="O33" s="4">
        <v>1.069</v>
      </c>
      <c r="P33" s="4">
        <v>1.26</v>
      </c>
      <c r="Q33" s="4">
        <v>1.35</v>
      </c>
      <c r="R33" s="4">
        <v>1.59</v>
      </c>
      <c r="S33" s="4">
        <v>59.052999999999997</v>
      </c>
      <c r="T33" s="4">
        <v>42.103000000000002</v>
      </c>
      <c r="U33" s="4">
        <v>0</v>
      </c>
      <c r="V33" s="4">
        <v>67.546000000000006</v>
      </c>
      <c r="W33" s="4">
        <v>52.731000000000002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f t="shared" si="5"/>
        <v>0</v>
      </c>
      <c r="AF33" s="4">
        <f t="shared" si="6"/>
        <v>0</v>
      </c>
      <c r="AG33" s="4">
        <f t="shared" si="7"/>
        <v>0</v>
      </c>
      <c r="AH33" s="4">
        <f t="shared" si="8"/>
        <v>0</v>
      </c>
      <c r="AI33" s="4">
        <f t="shared" si="9"/>
        <v>0.89100000000000001</v>
      </c>
      <c r="AJ33" s="4">
        <f t="shared" si="10"/>
        <v>1.125</v>
      </c>
      <c r="AK33" s="8">
        <f t="shared" si="11"/>
        <v>1.0691999999999999</v>
      </c>
      <c r="AL33" s="8">
        <f t="shared" si="11"/>
        <v>1.3499999999999999</v>
      </c>
      <c r="AM33" s="8">
        <f t="shared" si="27"/>
        <v>0.8919719054452081</v>
      </c>
      <c r="AN33" s="8">
        <f t="shared" si="28"/>
        <v>1.1250541323828245</v>
      </c>
      <c r="AO33" s="35">
        <f t="shared" si="25"/>
        <v>1.0500024938899697</v>
      </c>
      <c r="AP33" s="8">
        <f t="shared" si="29"/>
        <v>1.3302472250252271</v>
      </c>
    </row>
    <row r="34" spans="1:42" x14ac:dyDescent="0.25">
      <c r="A34" s="54" t="s">
        <v>36</v>
      </c>
      <c r="B34" s="12">
        <v>3895.3670000000002</v>
      </c>
      <c r="C34" s="12">
        <f t="shared" si="31"/>
        <v>4031.712</v>
      </c>
      <c r="D34" s="7">
        <v>1431.759</v>
      </c>
      <c r="E34" s="4">
        <v>758.55700000000002</v>
      </c>
      <c r="F34" s="4">
        <v>0</v>
      </c>
      <c r="G34" s="4">
        <v>1435.037</v>
      </c>
      <c r="H34" s="4">
        <v>987.33600000000001</v>
      </c>
      <c r="I34" s="4">
        <v>0</v>
      </c>
      <c r="J34" s="4"/>
      <c r="K34" s="4">
        <v>0.57999999999999996</v>
      </c>
      <c r="L34" s="4">
        <v>0.57999999999999996</v>
      </c>
      <c r="M34" s="4">
        <v>1</v>
      </c>
      <c r="N34" s="4">
        <v>1</v>
      </c>
      <c r="O34" s="4">
        <v>0.69599999999999995</v>
      </c>
      <c r="P34" s="4">
        <v>0.69599999999999995</v>
      </c>
      <c r="Q34" s="4">
        <v>1.2</v>
      </c>
      <c r="R34" s="4">
        <v>1.2</v>
      </c>
      <c r="S34" s="4">
        <v>830.97900000000004</v>
      </c>
      <c r="T34" s="4">
        <v>440.28199999999998</v>
      </c>
      <c r="U34" s="4">
        <v>0</v>
      </c>
      <c r="V34" s="4">
        <v>1436.018</v>
      </c>
      <c r="W34" s="4">
        <v>1324.433</v>
      </c>
      <c r="X34" s="4"/>
      <c r="Y34" s="4"/>
      <c r="Z34" s="4"/>
      <c r="AA34" s="4"/>
      <c r="AB34" s="4"/>
      <c r="AC34" s="4"/>
      <c r="AD34" s="4"/>
      <c r="AE34" s="4">
        <f t="shared" si="5"/>
        <v>0</v>
      </c>
      <c r="AF34" s="4">
        <f t="shared" si="6"/>
        <v>0</v>
      </c>
      <c r="AG34" s="4">
        <f t="shared" si="7"/>
        <v>0</v>
      </c>
      <c r="AH34" s="4">
        <f t="shared" si="8"/>
        <v>0</v>
      </c>
      <c r="AI34" s="4">
        <f t="shared" si="9"/>
        <v>0.57999999999999996</v>
      </c>
      <c r="AJ34" s="4">
        <f t="shared" si="10"/>
        <v>1</v>
      </c>
      <c r="AK34" s="8">
        <f t="shared" si="11"/>
        <v>0.69599999999999995</v>
      </c>
      <c r="AL34" s="8">
        <f t="shared" si="11"/>
        <v>1.2</v>
      </c>
      <c r="AM34" s="8">
        <f t="shared" si="27"/>
        <v>0.58039027517899311</v>
      </c>
      <c r="AN34" s="8">
        <f t="shared" si="28"/>
        <v>1.0006836060673001</v>
      </c>
      <c r="AO34" s="35">
        <f t="shared" si="25"/>
        <v>0.58042045620830074</v>
      </c>
      <c r="AP34" s="8">
        <f t="shared" si="29"/>
        <v>1.3414207524085013</v>
      </c>
    </row>
    <row r="35" spans="1:42" x14ac:dyDescent="0.25">
      <c r="A35" s="54" t="s">
        <v>79</v>
      </c>
      <c r="B35" s="12">
        <v>217596</v>
      </c>
      <c r="C35" s="12">
        <v>100.746</v>
      </c>
      <c r="D35" s="7">
        <v>18.745000000000001</v>
      </c>
      <c r="E35" s="4">
        <v>13.287000000000001</v>
      </c>
      <c r="F35" s="4">
        <v>0</v>
      </c>
      <c r="G35" s="4">
        <v>18.468</v>
      </c>
      <c r="H35" s="4">
        <v>30.65</v>
      </c>
      <c r="I35" s="4">
        <v>0</v>
      </c>
      <c r="J35" s="4">
        <v>0</v>
      </c>
      <c r="K35" s="4">
        <v>0.91</v>
      </c>
      <c r="L35" s="4">
        <v>0.91</v>
      </c>
      <c r="M35" s="4">
        <v>1.32</v>
      </c>
      <c r="N35" s="4">
        <v>1.32</v>
      </c>
      <c r="O35" s="4">
        <v>1.0920000000000001</v>
      </c>
      <c r="P35" s="4">
        <v>1.0920000000000001</v>
      </c>
      <c r="Q35" s="4">
        <v>1.5840000000000001</v>
      </c>
      <c r="R35" s="4">
        <v>1.5840000000000001</v>
      </c>
      <c r="S35" s="4">
        <v>17.058</v>
      </c>
      <c r="T35" s="4">
        <v>12.090999999999999</v>
      </c>
      <c r="U35" s="4">
        <v>0</v>
      </c>
      <c r="V35" s="4">
        <v>24.378</v>
      </c>
      <c r="W35" s="4">
        <v>40.457999999999998</v>
      </c>
      <c r="X35" s="4"/>
      <c r="Y35" s="4">
        <v>1.3839999999999999</v>
      </c>
      <c r="Z35" s="4">
        <v>0.17599999999999999</v>
      </c>
      <c r="AA35" s="4"/>
      <c r="AB35" s="4">
        <v>1.3839999999999999</v>
      </c>
      <c r="AC35" s="4">
        <v>0.17599999999999999</v>
      </c>
      <c r="AD35" s="4"/>
      <c r="AE35" s="4">
        <f t="shared" ref="AE35" si="32">Y35/D35</f>
        <v>7.383302213923712E-2</v>
      </c>
      <c r="AF35" s="4">
        <f t="shared" ref="AF35" si="33">AB35/G35</f>
        <v>7.494043751353692E-2</v>
      </c>
      <c r="AG35" s="4">
        <f t="shared" ref="AG35" si="34">(Z35+AA35)/(E35+F35)</f>
        <v>1.3246029954090462E-2</v>
      </c>
      <c r="AH35" s="4">
        <f t="shared" ref="AH35" si="35">(AC35+AD35)/(H35+I35)</f>
        <v>5.7422512234910281E-3</v>
      </c>
      <c r="AI35" s="4">
        <f t="shared" ref="AI35" si="36">K35+AE35</f>
        <v>0.98383302213923718</v>
      </c>
      <c r="AJ35" s="4">
        <f t="shared" ref="AJ35" si="37">M35+AF35</f>
        <v>1.394940437513537</v>
      </c>
      <c r="AK35" s="8">
        <f t="shared" ref="AK35" si="38">AI35*1.2</f>
        <v>1.1805996265670846</v>
      </c>
      <c r="AL35" s="8">
        <f t="shared" ref="AL35" si="39">AJ35*1.2</f>
        <v>1.6739285250162443</v>
      </c>
      <c r="AM35" s="8">
        <f t="shared" ref="AM35" si="40">(S35+Y35)/D35</f>
        <v>0.98383568951720457</v>
      </c>
      <c r="AN35" s="8">
        <f t="shared" ref="AN35" si="41">(V35+AB35)/G35</f>
        <v>1.394953432965129</v>
      </c>
      <c r="AO35" s="35">
        <f t="shared" si="25"/>
        <v>0.92323323549333924</v>
      </c>
      <c r="AP35" s="8">
        <f t="shared" ref="AP35" si="42">(W35+X35+AC35+AD35)/(H35+I35)</f>
        <v>1.3257422512234911</v>
      </c>
    </row>
    <row r="36" spans="1:42" s="36" customFormat="1" x14ac:dyDescent="0.25">
      <c r="A36" s="54" t="s">
        <v>37</v>
      </c>
      <c r="B36" s="33">
        <v>61.284999999999997</v>
      </c>
      <c r="C36" s="33">
        <f t="shared" si="31"/>
        <v>100.714</v>
      </c>
      <c r="D36" s="34">
        <v>23.597999999999999</v>
      </c>
      <c r="E36" s="34">
        <v>7.2679999999999998</v>
      </c>
      <c r="F36" s="34">
        <v>0</v>
      </c>
      <c r="G36" s="34">
        <v>23.675999999999998</v>
      </c>
      <c r="H36" s="34">
        <v>6.915</v>
      </c>
      <c r="I36" s="34">
        <v>0</v>
      </c>
      <c r="J36" s="34"/>
      <c r="K36" s="34">
        <v>1.42</v>
      </c>
      <c r="L36" s="34">
        <v>1.42</v>
      </c>
      <c r="M36" s="34">
        <v>2.2000000000000002</v>
      </c>
      <c r="N36" s="34">
        <v>2.2000000000000002</v>
      </c>
      <c r="O36" s="34">
        <v>1.704</v>
      </c>
      <c r="P36" s="34">
        <v>1.704</v>
      </c>
      <c r="Q36" s="34">
        <v>2.64</v>
      </c>
      <c r="R36" s="34">
        <v>2.64</v>
      </c>
      <c r="S36" s="34">
        <v>29.69</v>
      </c>
      <c r="T36" s="34">
        <v>9.266</v>
      </c>
      <c r="U36" s="34">
        <v>0</v>
      </c>
      <c r="V36" s="34">
        <v>47.738999999999997</v>
      </c>
      <c r="W36" s="34">
        <v>14.019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f t="shared" si="5"/>
        <v>0</v>
      </c>
      <c r="AF36" s="34">
        <f t="shared" si="6"/>
        <v>0</v>
      </c>
      <c r="AG36" s="34">
        <f t="shared" si="7"/>
        <v>0</v>
      </c>
      <c r="AH36" s="34">
        <f t="shared" si="8"/>
        <v>0</v>
      </c>
      <c r="AI36" s="4">
        <f t="shared" si="9"/>
        <v>1.42</v>
      </c>
      <c r="AJ36" s="4">
        <f t="shared" si="10"/>
        <v>2.2000000000000002</v>
      </c>
      <c r="AK36" s="8">
        <f t="shared" si="11"/>
        <v>1.704</v>
      </c>
      <c r="AL36" s="8">
        <f t="shared" si="11"/>
        <v>2.64</v>
      </c>
      <c r="AM36" s="35">
        <f t="shared" si="27"/>
        <v>1.2581574709721164</v>
      </c>
      <c r="AN36" s="35">
        <f t="shared" si="28"/>
        <v>2.0163456664977191</v>
      </c>
      <c r="AO36" s="35">
        <f t="shared" si="25"/>
        <v>1.274903687396808</v>
      </c>
      <c r="AP36" s="35">
        <f t="shared" si="29"/>
        <v>2.0273318872017354</v>
      </c>
    </row>
    <row r="37" spans="1:42" x14ac:dyDescent="0.25">
      <c r="A37" s="54" t="s">
        <v>81</v>
      </c>
      <c r="B37" s="12">
        <v>180.971</v>
      </c>
      <c r="C37" s="12">
        <f t="shared" si="31"/>
        <v>188.78899999999999</v>
      </c>
      <c r="D37" s="4">
        <v>69.572999999999993</v>
      </c>
      <c r="E37" s="4">
        <v>19.52</v>
      </c>
      <c r="F37" s="4">
        <v>0</v>
      </c>
      <c r="G37" s="4">
        <v>75.715999999999994</v>
      </c>
      <c r="H37" s="4">
        <v>26.233000000000001</v>
      </c>
      <c r="I37" s="4">
        <v>0</v>
      </c>
      <c r="J37" s="4"/>
      <c r="K37" s="4">
        <v>0.91</v>
      </c>
      <c r="L37" s="4">
        <v>1.06</v>
      </c>
      <c r="M37" s="4">
        <v>0.99</v>
      </c>
      <c r="N37" s="4">
        <v>1.1299999999999999</v>
      </c>
      <c r="O37" s="4">
        <v>1.0920000000000001</v>
      </c>
      <c r="P37" s="4">
        <v>1.272</v>
      </c>
      <c r="Q37" s="4">
        <v>1.1879999999999999</v>
      </c>
      <c r="R37" s="4">
        <v>1.3560000000000001</v>
      </c>
      <c r="S37" s="4">
        <v>63.228999999999999</v>
      </c>
      <c r="T37" s="4">
        <v>20.613</v>
      </c>
      <c r="U37" s="4">
        <v>0</v>
      </c>
      <c r="V37" s="4">
        <v>75.221999999999994</v>
      </c>
      <c r="W37" s="4">
        <v>29.725000000000001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f t="shared" si="5"/>
        <v>0</v>
      </c>
      <c r="AF37" s="4">
        <f t="shared" si="6"/>
        <v>0</v>
      </c>
      <c r="AG37" s="4">
        <f t="shared" si="7"/>
        <v>0</v>
      </c>
      <c r="AH37" s="4">
        <f t="shared" si="8"/>
        <v>0</v>
      </c>
      <c r="AI37" s="4">
        <f t="shared" si="9"/>
        <v>0.91</v>
      </c>
      <c r="AJ37" s="4">
        <f t="shared" si="10"/>
        <v>0.99</v>
      </c>
      <c r="AK37" s="8">
        <f t="shared" si="11"/>
        <v>1.0920000000000001</v>
      </c>
      <c r="AL37" s="8">
        <f t="shared" si="11"/>
        <v>1.1879999999999999</v>
      </c>
      <c r="AM37" s="8">
        <f t="shared" si="27"/>
        <v>0.90881520129935467</v>
      </c>
      <c r="AN37" s="8">
        <f t="shared" si="28"/>
        <v>0.99347561941993767</v>
      </c>
      <c r="AO37" s="35">
        <f t="shared" si="25"/>
        <v>1.0559938524590164</v>
      </c>
      <c r="AP37" s="8">
        <f t="shared" si="29"/>
        <v>1.1331147790950331</v>
      </c>
    </row>
    <row r="38" spans="1:42" x14ac:dyDescent="0.25">
      <c r="A38" s="54" t="s">
        <v>39</v>
      </c>
      <c r="B38" s="12">
        <v>400.12</v>
      </c>
      <c r="C38" s="12">
        <f t="shared" si="31"/>
        <v>383.71300000000002</v>
      </c>
      <c r="D38" s="4">
        <v>120.95099999999999</v>
      </c>
      <c r="E38" s="4">
        <v>39.106000000000002</v>
      </c>
      <c r="F38" s="4">
        <v>0</v>
      </c>
      <c r="G38" s="4">
        <v>118.98399999999999</v>
      </c>
      <c r="H38" s="4">
        <v>69.822000000000003</v>
      </c>
      <c r="I38" s="4">
        <v>0</v>
      </c>
      <c r="J38" s="4">
        <v>0.36599999999999999</v>
      </c>
      <c r="K38" s="4">
        <v>1.008</v>
      </c>
      <c r="L38" s="4">
        <v>1.008</v>
      </c>
      <c r="M38" s="4">
        <v>1.175</v>
      </c>
      <c r="N38" s="4">
        <v>1.175</v>
      </c>
      <c r="O38" s="4">
        <v>1.21</v>
      </c>
      <c r="P38" s="4">
        <v>1.21</v>
      </c>
      <c r="Q38" s="4">
        <v>1.41</v>
      </c>
      <c r="R38" s="4">
        <v>1.41</v>
      </c>
      <c r="S38" s="4">
        <v>121.95399999999999</v>
      </c>
      <c r="T38" s="4">
        <v>39.436999999999998</v>
      </c>
      <c r="U38" s="4">
        <v>0</v>
      </c>
      <c r="V38" s="4">
        <v>139.84200000000001</v>
      </c>
      <c r="W38" s="4">
        <v>82.48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/>
      <c r="AE38" s="4">
        <f t="shared" si="5"/>
        <v>0</v>
      </c>
      <c r="AF38" s="4">
        <f t="shared" si="6"/>
        <v>0</v>
      </c>
      <c r="AG38" s="4">
        <f t="shared" si="7"/>
        <v>0</v>
      </c>
      <c r="AH38" s="4">
        <f t="shared" si="8"/>
        <v>0</v>
      </c>
      <c r="AI38" s="4">
        <f t="shared" si="9"/>
        <v>1.008</v>
      </c>
      <c r="AJ38" s="4">
        <f t="shared" si="10"/>
        <v>1.175</v>
      </c>
      <c r="AK38" s="8">
        <f t="shared" si="11"/>
        <v>1.2096</v>
      </c>
      <c r="AL38" s="8">
        <f t="shared" si="11"/>
        <v>1.41</v>
      </c>
      <c r="AM38" s="8">
        <f t="shared" si="27"/>
        <v>1.0082926143644948</v>
      </c>
      <c r="AN38" s="8">
        <f t="shared" si="28"/>
        <v>1.1753008807906946</v>
      </c>
      <c r="AO38" s="35">
        <f t="shared" si="25"/>
        <v>1.0084641742955045</v>
      </c>
      <c r="AP38" s="8">
        <f t="shared" si="29"/>
        <v>1.1812895648935866</v>
      </c>
    </row>
    <row r="39" spans="1:42" s="36" customFormat="1" x14ac:dyDescent="0.25">
      <c r="A39" s="54" t="s">
        <v>96</v>
      </c>
      <c r="B39" s="33">
        <v>153999</v>
      </c>
      <c r="C39" s="33">
        <f t="shared" si="31"/>
        <v>158.20099999999999</v>
      </c>
      <c r="D39" s="34">
        <v>48.825000000000003</v>
      </c>
      <c r="E39" s="34">
        <v>8.7089999999999996</v>
      </c>
      <c r="F39" s="34">
        <v>0</v>
      </c>
      <c r="G39" s="34">
        <v>48.136000000000003</v>
      </c>
      <c r="H39" s="34">
        <v>7.7619999999999996</v>
      </c>
      <c r="I39" s="34">
        <v>0</v>
      </c>
      <c r="J39" s="34"/>
      <c r="K39" s="34">
        <v>0.879</v>
      </c>
      <c r="L39" s="34">
        <v>0.879</v>
      </c>
      <c r="M39" s="34">
        <v>1.915</v>
      </c>
      <c r="N39" s="34">
        <v>1.915</v>
      </c>
      <c r="O39" s="34">
        <v>1.0551999999999999</v>
      </c>
      <c r="P39" s="34">
        <v>1.0551999999999999</v>
      </c>
      <c r="Q39" s="34">
        <v>2.2978999999999998</v>
      </c>
      <c r="R39" s="34">
        <v>2.2978999999999998</v>
      </c>
      <c r="S39" s="34">
        <v>43.009</v>
      </c>
      <c r="T39" s="34">
        <v>7.6580000000000004</v>
      </c>
      <c r="U39" s="34">
        <v>0</v>
      </c>
      <c r="V39" s="34">
        <v>92.67</v>
      </c>
      <c r="W39" s="34">
        <v>14.864000000000001</v>
      </c>
      <c r="X39" s="34">
        <v>0</v>
      </c>
      <c r="Y39" s="34"/>
      <c r="Z39" s="34"/>
      <c r="AA39" s="34"/>
      <c r="AB39" s="34"/>
      <c r="AC39" s="34"/>
      <c r="AD39" s="34"/>
      <c r="AE39" s="34">
        <f t="shared" si="5"/>
        <v>0</v>
      </c>
      <c r="AF39" s="34">
        <f t="shared" si="6"/>
        <v>0</v>
      </c>
      <c r="AG39" s="34">
        <f t="shared" si="7"/>
        <v>0</v>
      </c>
      <c r="AH39" s="34">
        <f t="shared" si="8"/>
        <v>0</v>
      </c>
      <c r="AI39" s="4">
        <f t="shared" si="9"/>
        <v>0.879</v>
      </c>
      <c r="AJ39" s="4">
        <f t="shared" si="10"/>
        <v>1.915</v>
      </c>
      <c r="AK39" s="8">
        <f t="shared" si="11"/>
        <v>1.0548</v>
      </c>
      <c r="AL39" s="8">
        <f t="shared" si="11"/>
        <v>2.298</v>
      </c>
      <c r="AM39" s="35">
        <f t="shared" si="27"/>
        <v>0.88088069636456734</v>
      </c>
      <c r="AN39" s="35">
        <f t="shared" si="28"/>
        <v>1.9251703506730928</v>
      </c>
      <c r="AO39" s="35">
        <f t="shared" si="25"/>
        <v>0.87932024342634063</v>
      </c>
      <c r="AP39" s="35">
        <f t="shared" si="29"/>
        <v>1.914970368461737</v>
      </c>
    </row>
    <row r="40" spans="1:42" x14ac:dyDescent="0.25">
      <c r="A40" s="54" t="s">
        <v>40</v>
      </c>
      <c r="B40" s="12">
        <v>71.715000000000003</v>
      </c>
      <c r="C40" s="12">
        <f t="shared" si="31"/>
        <v>80.506000000000014</v>
      </c>
      <c r="D40" s="4">
        <v>24.062999999999999</v>
      </c>
      <c r="E40" s="4">
        <v>9.2040000000000006</v>
      </c>
      <c r="F40" s="4">
        <v>0</v>
      </c>
      <c r="G40" s="4">
        <v>24.234999999999999</v>
      </c>
      <c r="H40" s="4">
        <v>10.324999999999999</v>
      </c>
      <c r="I40" s="4">
        <v>0</v>
      </c>
      <c r="J40" s="4"/>
      <c r="K40" s="4">
        <v>0.81</v>
      </c>
      <c r="L40" s="4">
        <v>0.81</v>
      </c>
      <c r="M40" s="4">
        <v>1.55</v>
      </c>
      <c r="N40" s="4">
        <v>1.55</v>
      </c>
      <c r="O40" s="4">
        <v>0.97199999999999998</v>
      </c>
      <c r="P40" s="4">
        <v>0.97199999999999998</v>
      </c>
      <c r="Q40" s="4">
        <v>1.86</v>
      </c>
      <c r="R40" s="4">
        <v>1.86</v>
      </c>
      <c r="S40" s="4">
        <v>19.483000000000001</v>
      </c>
      <c r="T40" s="4">
        <v>7.4550000000000001</v>
      </c>
      <c r="U40" s="4">
        <v>0</v>
      </c>
      <c r="V40" s="4">
        <v>37.564</v>
      </c>
      <c r="W40" s="4">
        <v>16.004000000000001</v>
      </c>
      <c r="X40" s="4">
        <v>0</v>
      </c>
      <c r="Y40" s="4"/>
      <c r="Z40" s="4"/>
      <c r="AA40" s="4"/>
      <c r="AB40" s="4"/>
      <c r="AC40" s="4"/>
      <c r="AD40" s="4"/>
      <c r="AE40" s="4">
        <f t="shared" si="5"/>
        <v>0</v>
      </c>
      <c r="AF40" s="4">
        <f t="shared" si="6"/>
        <v>0</v>
      </c>
      <c r="AG40" s="4">
        <f t="shared" si="7"/>
        <v>0</v>
      </c>
      <c r="AH40" s="4">
        <f t="shared" si="8"/>
        <v>0</v>
      </c>
      <c r="AI40" s="4">
        <f t="shared" si="9"/>
        <v>0.81</v>
      </c>
      <c r="AJ40" s="4">
        <f t="shared" si="10"/>
        <v>1.55</v>
      </c>
      <c r="AK40" s="8">
        <f t="shared" si="11"/>
        <v>0.97199999999999998</v>
      </c>
      <c r="AL40" s="8">
        <f t="shared" si="11"/>
        <v>1.8599999999999999</v>
      </c>
      <c r="AM40" s="8">
        <f t="shared" si="27"/>
        <v>0.80966629264846446</v>
      </c>
      <c r="AN40" s="8">
        <f t="shared" si="28"/>
        <v>1.5499896843408294</v>
      </c>
      <c r="AO40" s="35">
        <f t="shared" si="25"/>
        <v>0.80997392438070404</v>
      </c>
      <c r="AP40" s="8">
        <f t="shared" si="29"/>
        <v>1.5500242130750608</v>
      </c>
    </row>
    <row r="41" spans="1:42" x14ac:dyDescent="0.25">
      <c r="A41" s="54" t="s">
        <v>41</v>
      </c>
      <c r="B41" s="12">
        <v>39.152000000000001</v>
      </c>
      <c r="C41" s="12">
        <f t="shared" si="31"/>
        <v>34.728999999999992</v>
      </c>
      <c r="D41" s="4">
        <v>8.1349999999999998</v>
      </c>
      <c r="E41" s="4">
        <v>1.6639999999999999</v>
      </c>
      <c r="F41" s="4">
        <v>3.1E-2</v>
      </c>
      <c r="G41" s="4">
        <v>2.5950000000000002</v>
      </c>
      <c r="H41" s="4">
        <v>4.5209999999999999</v>
      </c>
      <c r="I41" s="4">
        <v>0</v>
      </c>
      <c r="J41" s="4"/>
      <c r="K41" s="4">
        <v>1.39</v>
      </c>
      <c r="L41" s="4">
        <v>1.39</v>
      </c>
      <c r="M41" s="4">
        <v>2.48</v>
      </c>
      <c r="N41" s="4">
        <v>2.48</v>
      </c>
      <c r="O41" s="4">
        <v>1.6679999999999999</v>
      </c>
      <c r="P41" s="4">
        <v>1.6679999999999999</v>
      </c>
      <c r="Q41" s="4">
        <v>1.976</v>
      </c>
      <c r="R41" s="4">
        <v>1.976</v>
      </c>
      <c r="S41" s="4">
        <v>8.7899999999999991</v>
      </c>
      <c r="T41" s="4">
        <v>1.7749999999999999</v>
      </c>
      <c r="U41" s="4">
        <v>0.04</v>
      </c>
      <c r="V41" s="4">
        <v>4.8330000000000002</v>
      </c>
      <c r="W41" s="4">
        <v>9.048</v>
      </c>
      <c r="X41" s="4">
        <v>0</v>
      </c>
      <c r="Y41" s="17">
        <v>6.9130000000000003</v>
      </c>
      <c r="Z41" s="4">
        <v>0.109</v>
      </c>
      <c r="AA41" s="4">
        <v>1.6E-2</v>
      </c>
      <c r="AB41" s="4">
        <v>2.887</v>
      </c>
      <c r="AC41" s="4">
        <v>0.318</v>
      </c>
      <c r="AD41" s="4">
        <v>0</v>
      </c>
      <c r="AE41" s="4">
        <f t="shared" si="5"/>
        <v>0.84978488014751086</v>
      </c>
      <c r="AF41" s="4">
        <f t="shared" si="6"/>
        <v>1.1125240847784199</v>
      </c>
      <c r="AG41" s="4">
        <f t="shared" si="7"/>
        <v>7.3746312684365795E-2</v>
      </c>
      <c r="AH41" s="4">
        <f t="shared" si="8"/>
        <v>7.0338420703384211E-2</v>
      </c>
      <c r="AI41" s="4">
        <f t="shared" si="9"/>
        <v>2.2397848801475106</v>
      </c>
      <c r="AJ41" s="4">
        <f t="shared" si="10"/>
        <v>3.5925240847784199</v>
      </c>
      <c r="AK41" s="8">
        <f t="shared" si="11"/>
        <v>2.6877418561770128</v>
      </c>
      <c r="AL41" s="8">
        <f t="shared" si="11"/>
        <v>4.3110289017341037</v>
      </c>
      <c r="AM41" s="8">
        <f t="shared" si="27"/>
        <v>1.9303011677934849</v>
      </c>
      <c r="AN41" s="8">
        <f t="shared" si="28"/>
        <v>2.9749518304431599</v>
      </c>
      <c r="AO41" s="35">
        <f t="shared" si="25"/>
        <v>1.1445427728613571</v>
      </c>
      <c r="AP41" s="8">
        <f t="shared" si="29"/>
        <v>2.0716655607166556</v>
      </c>
    </row>
    <row r="42" spans="1:42" s="36" customFormat="1" x14ac:dyDescent="0.25">
      <c r="A42" s="54" t="s">
        <v>71</v>
      </c>
      <c r="B42" s="33">
        <v>1328.9590000000001</v>
      </c>
      <c r="C42" s="33">
        <f t="shared" si="31"/>
        <v>1129.298</v>
      </c>
      <c r="D42" s="34">
        <v>277.50299999999999</v>
      </c>
      <c r="E42" s="34">
        <v>62.722000000000001</v>
      </c>
      <c r="F42" s="34">
        <v>0</v>
      </c>
      <c r="G42" s="34">
        <v>277.27499999999998</v>
      </c>
      <c r="H42" s="34">
        <v>71.141999999999996</v>
      </c>
      <c r="I42" s="34">
        <v>0</v>
      </c>
      <c r="J42" s="34"/>
      <c r="K42" s="34">
        <v>1.25</v>
      </c>
      <c r="L42" s="34">
        <v>1.47</v>
      </c>
      <c r="M42" s="34">
        <v>1.95</v>
      </c>
      <c r="N42" s="34">
        <v>2.2000000000000002</v>
      </c>
      <c r="O42" s="34">
        <v>1.5</v>
      </c>
      <c r="P42" s="34">
        <v>1.76</v>
      </c>
      <c r="Q42" s="34">
        <v>2.34</v>
      </c>
      <c r="R42" s="34">
        <v>2.64</v>
      </c>
      <c r="S42" s="34">
        <v>348.21199999999999</v>
      </c>
      <c r="T42" s="34">
        <v>89.55</v>
      </c>
      <c r="U42" s="34">
        <v>0</v>
      </c>
      <c r="V42" s="34">
        <v>546.149</v>
      </c>
      <c r="W42" s="34">
        <v>145.387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f t="shared" si="5"/>
        <v>0</v>
      </c>
      <c r="AF42" s="34">
        <f t="shared" si="6"/>
        <v>0</v>
      </c>
      <c r="AG42" s="34">
        <f t="shared" si="7"/>
        <v>0</v>
      </c>
      <c r="AH42" s="34">
        <f t="shared" si="8"/>
        <v>0</v>
      </c>
      <c r="AI42" s="4">
        <f t="shared" si="9"/>
        <v>1.25</v>
      </c>
      <c r="AJ42" s="4">
        <f t="shared" si="10"/>
        <v>1.95</v>
      </c>
      <c r="AK42" s="8">
        <f t="shared" si="11"/>
        <v>1.5</v>
      </c>
      <c r="AL42" s="8">
        <f t="shared" si="11"/>
        <v>2.34</v>
      </c>
      <c r="AM42" s="35">
        <f t="shared" si="27"/>
        <v>1.2548044525644768</v>
      </c>
      <c r="AN42" s="35">
        <f t="shared" si="28"/>
        <v>1.9697015598232803</v>
      </c>
      <c r="AO42" s="35">
        <f t="shared" si="25"/>
        <v>1.4277287076304963</v>
      </c>
      <c r="AP42" s="35">
        <f t="shared" si="29"/>
        <v>2.0436169913693742</v>
      </c>
    </row>
    <row r="43" spans="1:42" x14ac:dyDescent="0.25">
      <c r="A43" s="54" t="s">
        <v>42</v>
      </c>
      <c r="B43" s="12">
        <v>751.029</v>
      </c>
      <c r="C43" s="12">
        <f t="shared" si="31"/>
        <v>741.971</v>
      </c>
      <c r="D43" s="4">
        <v>243.84700000000001</v>
      </c>
      <c r="E43" s="4">
        <v>89.010999999999996</v>
      </c>
      <c r="F43" s="4">
        <v>9.7000000000000003E-2</v>
      </c>
      <c r="G43" s="4">
        <v>247.10499999999999</v>
      </c>
      <c r="H43" s="4">
        <v>186.39</v>
      </c>
      <c r="I43" s="4">
        <v>8.6999999999999994E-2</v>
      </c>
      <c r="J43" s="4"/>
      <c r="K43" s="4">
        <v>0.76800000000000002</v>
      </c>
      <c r="L43" s="4">
        <v>0.76800000000000002</v>
      </c>
      <c r="M43" s="4">
        <v>0.98599999999999999</v>
      </c>
      <c r="N43" s="4">
        <v>0.98599999999999999</v>
      </c>
      <c r="O43" s="4">
        <v>0.92</v>
      </c>
      <c r="P43" s="4">
        <v>0.92</v>
      </c>
      <c r="Q43" s="4">
        <v>1.19</v>
      </c>
      <c r="R43" s="4">
        <v>1.19</v>
      </c>
      <c r="S43" s="4">
        <v>187.274</v>
      </c>
      <c r="T43" s="4">
        <v>68.361000000000004</v>
      </c>
      <c r="U43" s="4">
        <v>7.3999999999999996E-2</v>
      </c>
      <c r="V43" s="4">
        <v>243.64599999999999</v>
      </c>
      <c r="W43" s="4">
        <v>242.53</v>
      </c>
      <c r="X43" s="4">
        <v>8.5999999999999993E-2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f t="shared" si="5"/>
        <v>0</v>
      </c>
      <c r="AF43" s="4">
        <f t="shared" si="6"/>
        <v>0</v>
      </c>
      <c r="AG43" s="4">
        <f t="shared" si="7"/>
        <v>0</v>
      </c>
      <c r="AH43" s="4">
        <f t="shared" si="8"/>
        <v>0</v>
      </c>
      <c r="AI43" s="4">
        <f t="shared" si="9"/>
        <v>0.76800000000000002</v>
      </c>
      <c r="AJ43" s="4">
        <f t="shared" si="10"/>
        <v>0.98599999999999999</v>
      </c>
      <c r="AK43" s="8">
        <f t="shared" si="11"/>
        <v>0.92159999999999997</v>
      </c>
      <c r="AL43" s="8">
        <f t="shared" si="11"/>
        <v>1.1832</v>
      </c>
      <c r="AM43" s="8">
        <f t="shared" si="27"/>
        <v>0.76799796593765757</v>
      </c>
      <c r="AN43" s="8">
        <f t="shared" si="28"/>
        <v>0.98600190202545479</v>
      </c>
      <c r="AO43" s="35">
        <f t="shared" si="25"/>
        <v>0.76800062845086869</v>
      </c>
      <c r="AP43" s="8">
        <f t="shared" si="29"/>
        <v>1.3010505317009606</v>
      </c>
    </row>
    <row r="44" spans="1:42" x14ac:dyDescent="0.25">
      <c r="A44" s="54" t="s">
        <v>92</v>
      </c>
      <c r="B44" s="12">
        <v>751.029</v>
      </c>
      <c r="C44" s="12">
        <f t="shared" ref="C44" si="43">S44+T44+U44+V44+W44+X44+Y44+Z44+AA44+AB44+AC44+AD44</f>
        <v>535.71299999999997</v>
      </c>
      <c r="D44" s="4">
        <v>156.59100000000001</v>
      </c>
      <c r="E44" s="4">
        <v>61.323999999999998</v>
      </c>
      <c r="F44" s="4">
        <v>0</v>
      </c>
      <c r="G44" s="4">
        <v>155.476</v>
      </c>
      <c r="H44" s="4">
        <v>86.617999999999995</v>
      </c>
      <c r="I44" s="4">
        <v>0</v>
      </c>
      <c r="J44" s="4">
        <v>0.79900000000000004</v>
      </c>
      <c r="K44" s="4">
        <v>0.85</v>
      </c>
      <c r="L44" s="4">
        <v>0.85</v>
      </c>
      <c r="M44" s="4">
        <v>1.43</v>
      </c>
      <c r="N44" s="4">
        <v>1.43</v>
      </c>
      <c r="O44" s="4">
        <v>1.02</v>
      </c>
      <c r="P44" s="4">
        <v>1.02</v>
      </c>
      <c r="Q44" s="4">
        <v>1.716</v>
      </c>
      <c r="R44" s="4">
        <v>1.716</v>
      </c>
      <c r="S44" s="4">
        <v>134.57</v>
      </c>
      <c r="T44" s="4">
        <v>52.46</v>
      </c>
      <c r="U44" s="4">
        <v>0</v>
      </c>
      <c r="V44" s="4">
        <v>220.68</v>
      </c>
      <c r="W44" s="4">
        <v>121.81399999999999</v>
      </c>
      <c r="X44" s="4">
        <v>0</v>
      </c>
      <c r="Y44" s="4">
        <v>2.6080000000000001</v>
      </c>
      <c r="Z44" s="4">
        <v>0.52800000000000002</v>
      </c>
      <c r="AA44" s="4">
        <v>0</v>
      </c>
      <c r="AB44" s="4">
        <v>2.492</v>
      </c>
      <c r="AC44" s="4">
        <v>0.56100000000000005</v>
      </c>
      <c r="AD44" s="4">
        <v>0</v>
      </c>
      <c r="AE44" s="4">
        <f t="shared" ref="AE44" si="44">Y44/D44</f>
        <v>1.6654852450013091E-2</v>
      </c>
      <c r="AF44" s="4">
        <f t="shared" ref="AF44" si="45">AB44/G44</f>
        <v>1.602819727803648E-2</v>
      </c>
      <c r="AG44" s="4">
        <f t="shared" ref="AG44" si="46">(Z44+AA44)/(E44+F44)</f>
        <v>8.6100058704585494E-3</v>
      </c>
      <c r="AH44" s="4">
        <f t="shared" ref="AH44" si="47">(AC44+AD44)/(H44+I44)</f>
        <v>6.4767138470063967E-3</v>
      </c>
      <c r="AI44" s="4">
        <f t="shared" ref="AI44" si="48">K44+AE44</f>
        <v>0.86665485245001306</v>
      </c>
      <c r="AJ44" s="4">
        <f t="shared" ref="AJ44" si="49">M44+AF44</f>
        <v>1.4460281972780364</v>
      </c>
      <c r="AK44" s="8">
        <f t="shared" ref="AK44" si="50">AI44*1.2</f>
        <v>1.0399858229400156</v>
      </c>
      <c r="AL44" s="8">
        <f t="shared" ref="AL44" si="51">AJ44*1.2</f>
        <v>1.7352338367336437</v>
      </c>
      <c r="AM44" s="8">
        <f t="shared" ref="AM44" si="52">(S44+Y44)/D44</f>
        <v>0.87602735789413178</v>
      </c>
      <c r="AN44" s="8">
        <f t="shared" ref="AN44" si="53">(V44+AB44)/G44</f>
        <v>1.4354112531837711</v>
      </c>
      <c r="AO44" s="35">
        <f t="shared" ref="AO44" si="54">(T44+U44+Z44+AA44)/(E44+F44)</f>
        <v>0.86406627095427568</v>
      </c>
      <c r="AP44" s="8">
        <f t="shared" ref="AP44" si="55">(W44+X44+AC44+AD44)/(H44+I44)</f>
        <v>1.4128125793714934</v>
      </c>
    </row>
    <row r="45" spans="1:42" x14ac:dyDescent="0.25">
      <c r="Q45" s="14"/>
    </row>
    <row r="46" spans="1:42" x14ac:dyDescent="0.25">
      <c r="A46" s="11" t="s">
        <v>45</v>
      </c>
      <c r="C46" s="53"/>
    </row>
    <row r="47" spans="1:42" x14ac:dyDescent="0.25">
      <c r="A47" s="11" t="s">
        <v>52</v>
      </c>
      <c r="C47" s="53"/>
    </row>
  </sheetData>
  <mergeCells count="3">
    <mergeCell ref="D2:F2"/>
    <mergeCell ref="G2:I2"/>
    <mergeCell ref="AB2:AD2"/>
  </mergeCells>
  <pageMargins left="0.7" right="0.7" top="0.75" bottom="0.75" header="0.3" footer="0.3"/>
  <pageSetup paperSize="8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47"/>
  <sheetViews>
    <sheetView zoomScaleNormal="100" workbookViewId="0">
      <pane xSplit="1" ySplit="3" topLeftCell="AO4" activePane="bottomRight" state="frozen"/>
      <selection pane="topRight" activeCell="B1" sqref="B1"/>
      <selection pane="bottomLeft" activeCell="A4" sqref="A4"/>
      <selection pane="bottomRight" activeCell="AT33" sqref="AT33"/>
    </sheetView>
  </sheetViews>
  <sheetFormatPr defaultRowHeight="15" x14ac:dyDescent="0.25"/>
  <cols>
    <col min="1" max="1" width="25.42578125" style="11" hidden="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18.85546875" hidden="1" customWidth="1"/>
    <col min="36" max="36" width="20.28515625" hidden="1" customWidth="1"/>
    <col min="37" max="40" width="9.140625" hidden="1" customWidth="1"/>
    <col min="41" max="41" width="25.42578125" style="11" customWidth="1"/>
    <col min="42" max="42" width="22" customWidth="1"/>
    <col min="43" max="43" width="23.85546875" customWidth="1"/>
  </cols>
  <sheetData>
    <row r="1" spans="1:43" x14ac:dyDescent="0.25">
      <c r="AC1" s="24" t="s">
        <v>61</v>
      </c>
      <c r="AD1" s="25"/>
      <c r="AE1" s="24" t="s">
        <v>61</v>
      </c>
      <c r="AF1" s="25"/>
      <c r="AG1" s="38" t="s">
        <v>63</v>
      </c>
      <c r="AH1" s="38"/>
      <c r="AI1" s="40" t="s">
        <v>64</v>
      </c>
      <c r="AJ1" s="41"/>
      <c r="AK1" s="27"/>
      <c r="AL1" s="28"/>
      <c r="AM1" s="28"/>
      <c r="AN1" s="29"/>
    </row>
    <row r="2" spans="1:43" x14ac:dyDescent="0.25">
      <c r="A2" s="6"/>
      <c r="B2" s="56" t="s">
        <v>0</v>
      </c>
      <c r="C2" s="57"/>
      <c r="D2" s="58"/>
      <c r="E2" s="56" t="s">
        <v>4</v>
      </c>
      <c r="F2" s="57"/>
      <c r="G2" s="57"/>
      <c r="H2" s="45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59" t="s">
        <v>12</v>
      </c>
      <c r="AA2" s="60"/>
      <c r="AB2" s="61"/>
      <c r="AC2" s="24" t="s">
        <v>53</v>
      </c>
      <c r="AD2" s="25"/>
      <c r="AE2" s="24" t="s">
        <v>55</v>
      </c>
      <c r="AF2" s="25"/>
      <c r="AG2" s="38" t="s">
        <v>53</v>
      </c>
      <c r="AH2" s="38"/>
      <c r="AI2" s="38" t="s">
        <v>53</v>
      </c>
      <c r="AJ2" s="38"/>
      <c r="AK2" s="27" t="s">
        <v>53</v>
      </c>
      <c r="AL2" s="29"/>
      <c r="AM2" s="27" t="s">
        <v>55</v>
      </c>
      <c r="AN2" s="29"/>
      <c r="AO2" s="6"/>
      <c r="AP2" s="22" t="s">
        <v>72</v>
      </c>
      <c r="AQ2" s="22" t="s">
        <v>73</v>
      </c>
    </row>
    <row r="3" spans="1:43" ht="21" x14ac:dyDescent="0.35">
      <c r="A3" s="10">
        <v>41455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9" t="s">
        <v>47</v>
      </c>
      <c r="AH3" s="39" t="s">
        <v>48</v>
      </c>
      <c r="AI3" s="39" t="s">
        <v>47</v>
      </c>
      <c r="AJ3" s="39" t="s">
        <v>48</v>
      </c>
      <c r="AK3" s="30" t="s">
        <v>47</v>
      </c>
      <c r="AL3" s="30" t="s">
        <v>48</v>
      </c>
      <c r="AM3" s="30" t="s">
        <v>47</v>
      </c>
      <c r="AN3" s="30" t="s">
        <v>48</v>
      </c>
      <c r="AO3" s="10">
        <v>41820</v>
      </c>
      <c r="AP3" s="20"/>
      <c r="AQ3" s="20"/>
    </row>
    <row r="4" spans="1:43" x14ac:dyDescent="0.25">
      <c r="A4" s="12" t="s">
        <v>13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 t="shared" ref="AC4:AC18" si="0">W4/B4</f>
        <v>5.2032260001200746E-4</v>
      </c>
      <c r="AD4" s="4">
        <f t="shared" ref="AD4:AD18" si="1"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4">
        <f t="shared" ref="AG4:AG43" si="2">I4+AC4</f>
        <v>1.3305203226000122</v>
      </c>
      <c r="AH4" s="4">
        <f t="shared" ref="AH4:AH43" si="3">K4+AD4</f>
        <v>2.1805188367981221</v>
      </c>
      <c r="AI4" s="8">
        <f>AG4*1.2</f>
        <v>1.5966243871200145</v>
      </c>
      <c r="AJ4" s="8">
        <f>AH4*1.2</f>
        <v>2.6166226041577465</v>
      </c>
      <c r="AK4" s="8">
        <f t="shared" ref="AK4:AK18" si="4">(Q4+W4)/B4</f>
        <v>1.3378944945866438</v>
      </c>
      <c r="AL4" s="8">
        <f t="shared" ref="AL4:AL18" si="5">(T4+Z4)/E4</f>
        <v>2.1815022088343299</v>
      </c>
      <c r="AM4" s="8">
        <f>(R4+X4)/C4</f>
        <v>2.0532136351808479</v>
      </c>
      <c r="AN4" s="8">
        <f>(U4+V4+AA4+AB4)/(F4+G4)</f>
        <v>3.0793226931744515</v>
      </c>
      <c r="AO4" s="54" t="s">
        <v>83</v>
      </c>
      <c r="AP4" s="8">
        <f>'30.06.2014'!O4+'30.06.2014'!Q4</f>
        <v>2.8170000000000002</v>
      </c>
      <c r="AQ4" s="8">
        <f>'30.06.2014'!P4+'30.06.2014'!R4</f>
        <v>2.8170000000000002</v>
      </c>
    </row>
    <row r="5" spans="1:43" x14ac:dyDescent="0.25">
      <c r="A5" s="12" t="s">
        <v>14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si="0"/>
        <v>0</v>
      </c>
      <c r="AD5" s="4">
        <f t="shared" si="1"/>
        <v>0</v>
      </c>
      <c r="AE5" s="4">
        <f>(X5+Y5)/(C5+D5)</f>
        <v>0</v>
      </c>
      <c r="AF5" s="4">
        <f>(AA5+AB5)/(F5+G5)</f>
        <v>0</v>
      </c>
      <c r="AG5" s="4">
        <f t="shared" si="2"/>
        <v>0.9</v>
      </c>
      <c r="AH5" s="4">
        <f t="shared" si="3"/>
        <v>1.0900000000000001</v>
      </c>
      <c r="AI5" s="8">
        <f t="shared" ref="AI5:AJ43" si="6">AG5*1.2</f>
        <v>1.08</v>
      </c>
      <c r="AJ5" s="8">
        <f t="shared" si="6"/>
        <v>1.3080000000000001</v>
      </c>
      <c r="AK5" s="8">
        <f t="shared" si="4"/>
        <v>0.83448706250065552</v>
      </c>
      <c r="AL5" s="8">
        <f t="shared" si="5"/>
        <v>1.0513394445204542</v>
      </c>
      <c r="AM5" s="8">
        <f>(R5+X5)/C5</f>
        <v>0.77812921961415382</v>
      </c>
      <c r="AN5" s="8">
        <f>(U5+V5+AA5+AB5)/(F5+G5)</f>
        <v>1.2934140769794407</v>
      </c>
      <c r="AO5" s="54" t="s">
        <v>86</v>
      </c>
      <c r="AP5" s="8">
        <f>'30.06.2014'!O5+'30.06.2014'!Q5</f>
        <v>3.1512969132141522</v>
      </c>
      <c r="AQ5" s="8">
        <f>'30.06.2014'!P5+'30.06.2014'!R5</f>
        <v>3.3276327979334646</v>
      </c>
    </row>
    <row r="6" spans="1:43" s="36" customFormat="1" x14ac:dyDescent="0.25">
      <c r="A6" s="33" t="s">
        <v>15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0"/>
        <v>0.17665416825703317</v>
      </c>
      <c r="AD6" s="34">
        <f t="shared" si="1"/>
        <v>0.13488511580695767</v>
      </c>
      <c r="AE6" s="34"/>
      <c r="AF6" s="34"/>
      <c r="AG6" s="4">
        <f t="shared" si="2"/>
        <v>0.90665416825703316</v>
      </c>
      <c r="AH6" s="4">
        <f t="shared" si="3"/>
        <v>0.72488511580695758</v>
      </c>
      <c r="AI6" s="8">
        <f t="shared" si="6"/>
        <v>1.0879850019084398</v>
      </c>
      <c r="AJ6" s="8">
        <f t="shared" si="6"/>
        <v>0.86986213896834907</v>
      </c>
      <c r="AK6" s="35">
        <f t="shared" si="4"/>
        <v>0.90567816969397608</v>
      </c>
      <c r="AL6" s="35">
        <f t="shared" si="5"/>
        <v>0.72390883085724844</v>
      </c>
      <c r="AM6" s="35"/>
      <c r="AN6" s="35"/>
      <c r="AO6" s="54" t="s">
        <v>80</v>
      </c>
      <c r="AP6" s="8">
        <f>'30.06.2014'!O6+'30.06.2014'!Q6</f>
        <v>1.5899999999999999</v>
      </c>
      <c r="AQ6" s="8">
        <f>'30.06.2014'!P6+'30.06.2014'!R6</f>
        <v>0</v>
      </c>
    </row>
    <row r="7" spans="1:43" x14ac:dyDescent="0.25">
      <c r="A7" s="12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0"/>
        <v>0</v>
      </c>
      <c r="AD7" s="4">
        <f t="shared" si="1"/>
        <v>0</v>
      </c>
      <c r="AE7" s="4">
        <f t="shared" ref="AE7:AE18" si="7">(X7+Y7)/(C7+D7)</f>
        <v>0</v>
      </c>
      <c r="AF7" s="4">
        <f t="shared" ref="AF7:AF18" si="8">(AA7+AB7)/(F7+G7)</f>
        <v>0</v>
      </c>
      <c r="AG7" s="4">
        <f t="shared" si="2"/>
        <v>0.79925338405195956</v>
      </c>
      <c r="AH7" s="4">
        <f t="shared" si="3"/>
        <v>1.0993674792544803</v>
      </c>
      <c r="AI7" s="8">
        <f t="shared" si="6"/>
        <v>0.95910406086235145</v>
      </c>
      <c r="AJ7" s="8">
        <f t="shared" si="6"/>
        <v>1.3192409751053764</v>
      </c>
      <c r="AK7" s="8">
        <f t="shared" si="4"/>
        <v>0.79925338405195956</v>
      </c>
      <c r="AL7" s="8">
        <f t="shared" si="5"/>
        <v>1.0993674792544803</v>
      </c>
      <c r="AM7" s="8">
        <f t="shared" ref="AM7:AM18" si="9">(R7+X7)/C7</f>
        <v>0.80154772519621764</v>
      </c>
      <c r="AN7" s="8">
        <f t="shared" ref="AN7:AN18" si="10">(U7+V7+AA7+AB7)/(F7+G7)</f>
        <v>1.6965011825839753</v>
      </c>
      <c r="AO7" s="54" t="s">
        <v>46</v>
      </c>
      <c r="AP7" s="8">
        <f>'30.06.2014'!O7+'30.06.2014'!Q7</f>
        <v>2.2784209877903763</v>
      </c>
      <c r="AQ7" s="8">
        <f>'30.06.2014'!P7+'30.06.2014'!R7</f>
        <v>2.56647201932575</v>
      </c>
    </row>
    <row r="8" spans="1:43" x14ac:dyDescent="0.25">
      <c r="A8" s="12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0"/>
        <v>0</v>
      </c>
      <c r="AD8" s="4">
        <f t="shared" si="1"/>
        <v>0</v>
      </c>
      <c r="AE8" s="4">
        <f t="shared" si="7"/>
        <v>0</v>
      </c>
      <c r="AF8" s="4">
        <f t="shared" si="8"/>
        <v>0</v>
      </c>
      <c r="AG8" s="4">
        <f t="shared" si="2"/>
        <v>0.88</v>
      </c>
      <c r="AH8" s="4">
        <f t="shared" si="3"/>
        <v>1.3</v>
      </c>
      <c r="AI8" s="8">
        <f t="shared" si="6"/>
        <v>1.056</v>
      </c>
      <c r="AJ8" s="8">
        <f t="shared" si="6"/>
        <v>1.56</v>
      </c>
      <c r="AK8" s="8">
        <f t="shared" si="4"/>
        <v>0.88003251834997398</v>
      </c>
      <c r="AL8" s="8">
        <f t="shared" si="5"/>
        <v>1.2995790594155217</v>
      </c>
      <c r="AM8" s="8">
        <f t="shared" si="9"/>
        <v>1.0519376194565246</v>
      </c>
      <c r="AN8" s="8">
        <f t="shared" si="10"/>
        <v>1.5630771489392941</v>
      </c>
      <c r="AO8" s="54" t="s">
        <v>16</v>
      </c>
      <c r="AP8" s="8">
        <f>'30.06.2014'!O8+'30.06.2014'!Q8</f>
        <v>2.62</v>
      </c>
      <c r="AQ8" s="8">
        <f>'30.06.2014'!P8+'30.06.2014'!R8</f>
        <v>3.13</v>
      </c>
    </row>
    <row r="9" spans="1:43" s="36" customFormat="1" x14ac:dyDescent="0.25">
      <c r="A9" s="33" t="s">
        <v>17</v>
      </c>
      <c r="B9" s="34">
        <v>12.874000000000001</v>
      </c>
      <c r="C9" s="34">
        <v>3.2320000000000002</v>
      </c>
      <c r="D9" s="34">
        <v>0</v>
      </c>
      <c r="E9" s="34">
        <v>12.874000000000001</v>
      </c>
      <c r="F9" s="34">
        <v>3.2320000000000002</v>
      </c>
      <c r="G9" s="34">
        <v>0</v>
      </c>
      <c r="H9" s="34">
        <v>44.454999999999998</v>
      </c>
      <c r="I9" s="34">
        <v>0.95</v>
      </c>
      <c r="J9" s="34">
        <v>0.95</v>
      </c>
      <c r="K9" s="34">
        <v>1.1299999999999999</v>
      </c>
      <c r="L9" s="34">
        <v>1.1299999999999999</v>
      </c>
      <c r="M9" s="34">
        <v>1.1399999999999999</v>
      </c>
      <c r="N9" s="34">
        <v>1.1399999999999999</v>
      </c>
      <c r="O9" s="34">
        <v>1.36</v>
      </c>
      <c r="P9" s="34">
        <v>1.36</v>
      </c>
      <c r="Q9" s="34">
        <v>9.3949999999999996</v>
      </c>
      <c r="R9" s="34">
        <v>2.911</v>
      </c>
      <c r="S9" s="34">
        <v>0</v>
      </c>
      <c r="T9" s="34">
        <v>15.593999999999999</v>
      </c>
      <c r="U9" s="34">
        <v>3.556</v>
      </c>
      <c r="V9" s="34">
        <v>9.2550000000000008</v>
      </c>
      <c r="W9" s="34"/>
      <c r="X9" s="34"/>
      <c r="Y9" s="34"/>
      <c r="Z9" s="34"/>
      <c r="AA9" s="34"/>
      <c r="AB9" s="34"/>
      <c r="AC9" s="34">
        <f t="shared" si="0"/>
        <v>0</v>
      </c>
      <c r="AD9" s="34">
        <f t="shared" si="1"/>
        <v>0</v>
      </c>
      <c r="AE9" s="34">
        <f t="shared" si="7"/>
        <v>0</v>
      </c>
      <c r="AF9" s="34">
        <f t="shared" si="8"/>
        <v>0</v>
      </c>
      <c r="AG9" s="4">
        <f t="shared" si="2"/>
        <v>0.95</v>
      </c>
      <c r="AH9" s="4">
        <f t="shared" si="3"/>
        <v>1.1299999999999999</v>
      </c>
      <c r="AI9" s="8">
        <f t="shared" si="6"/>
        <v>1.1399999999999999</v>
      </c>
      <c r="AJ9" s="8">
        <f t="shared" si="6"/>
        <v>1.3559999999999999</v>
      </c>
      <c r="AK9" s="35">
        <f t="shared" si="4"/>
        <v>0.72976541867329492</v>
      </c>
      <c r="AL9" s="35">
        <f t="shared" si="5"/>
        <v>1.2112785459064781</v>
      </c>
      <c r="AM9" s="35">
        <f t="shared" si="9"/>
        <v>0.90068069306930687</v>
      </c>
      <c r="AN9" s="35">
        <f t="shared" si="10"/>
        <v>3.9637995049504946</v>
      </c>
      <c r="AO9" s="54" t="s">
        <v>87</v>
      </c>
      <c r="AP9" s="8">
        <f>'30.06.2014'!O9+'30.06.2014'!Q9</f>
        <v>2.5</v>
      </c>
      <c r="AQ9" s="8">
        <f>'30.06.2014'!P9+'30.06.2014'!R9</f>
        <v>2.5</v>
      </c>
    </row>
    <row r="10" spans="1:43" x14ac:dyDescent="0.25">
      <c r="A10" s="12" t="s">
        <v>18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0"/>
        <v>1.0967769959169489E-2</v>
      </c>
      <c r="AD10" s="4">
        <f t="shared" si="1"/>
        <v>0</v>
      </c>
      <c r="AE10" s="4">
        <f t="shared" si="7"/>
        <v>0.10334020974245813</v>
      </c>
      <c r="AF10" s="4">
        <f t="shared" si="8"/>
        <v>0</v>
      </c>
      <c r="AG10" s="4">
        <f t="shared" si="2"/>
        <v>0.62096776995916947</v>
      </c>
      <c r="AH10" s="4">
        <f t="shared" si="3"/>
        <v>0.8</v>
      </c>
      <c r="AI10" s="8">
        <f t="shared" si="6"/>
        <v>0.74516132395100332</v>
      </c>
      <c r="AJ10" s="8">
        <f t="shared" si="6"/>
        <v>0.96</v>
      </c>
      <c r="AK10" s="8">
        <f t="shared" si="4"/>
        <v>0.61889388411085056</v>
      </c>
      <c r="AL10" s="8">
        <f t="shared" si="5"/>
        <v>0.79558602983379723</v>
      </c>
      <c r="AM10" s="8">
        <f t="shared" si="9"/>
        <v>0.81573140314685566</v>
      </c>
      <c r="AN10" s="8">
        <f t="shared" si="10"/>
        <v>0.84199271802577591</v>
      </c>
      <c r="AO10" s="54" t="s">
        <v>89</v>
      </c>
      <c r="AP10" s="8">
        <f>'30.06.2014'!O10+'30.06.2014'!Q10</f>
        <v>1.6280000000000001</v>
      </c>
      <c r="AQ10" s="8">
        <f>'30.06.2014'!P10+'30.06.2014'!R10</f>
        <v>1.835</v>
      </c>
    </row>
    <row r="11" spans="1:43" x14ac:dyDescent="0.25">
      <c r="A11" s="12" t="s">
        <v>19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29.277999999999999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0"/>
        <v>0</v>
      </c>
      <c r="AD11" s="4">
        <f t="shared" si="1"/>
        <v>0</v>
      </c>
      <c r="AE11" s="4">
        <f t="shared" si="7"/>
        <v>0</v>
      </c>
      <c r="AF11" s="4">
        <f t="shared" si="8"/>
        <v>0</v>
      </c>
      <c r="AG11" s="4">
        <f t="shared" si="2"/>
        <v>0.98</v>
      </c>
      <c r="AH11" s="4">
        <f t="shared" si="3"/>
        <v>1.3</v>
      </c>
      <c r="AI11" s="8">
        <f t="shared" si="6"/>
        <v>1.1759999999999999</v>
      </c>
      <c r="AJ11" s="8">
        <f t="shared" si="6"/>
        <v>1.56</v>
      </c>
      <c r="AK11" s="8">
        <f t="shared" si="4"/>
        <v>0.97989817704056492</v>
      </c>
      <c r="AL11" s="8">
        <f t="shared" si="5"/>
        <v>1.299988393108823</v>
      </c>
      <c r="AM11" s="8">
        <f t="shared" si="9"/>
        <v>0.98074142916150364</v>
      </c>
      <c r="AN11" s="8">
        <f t="shared" si="10"/>
        <v>1.2678339818417639</v>
      </c>
      <c r="AO11" s="54" t="s">
        <v>88</v>
      </c>
      <c r="AP11" s="8">
        <f>'30.06.2014'!O11+'30.06.2014'!Q11</f>
        <v>3.048</v>
      </c>
      <c r="AQ11" s="8">
        <f>'30.06.2014'!P11+'30.06.2014'!R11</f>
        <v>3.048</v>
      </c>
    </row>
    <row r="12" spans="1:43" s="36" customFormat="1" x14ac:dyDescent="0.25">
      <c r="A12" s="33" t="s">
        <v>20</v>
      </c>
      <c r="B12" s="34">
        <v>36.872999999999998</v>
      </c>
      <c r="C12" s="34">
        <v>11.788</v>
      </c>
      <c r="D12" s="34">
        <v>0</v>
      </c>
      <c r="E12" s="34">
        <v>36.313000000000002</v>
      </c>
      <c r="F12" s="34">
        <v>7.87</v>
      </c>
      <c r="G12" s="34">
        <v>0</v>
      </c>
      <c r="H12" s="34"/>
      <c r="I12" s="34">
        <v>0.8</v>
      </c>
      <c r="J12" s="34">
        <v>0.8</v>
      </c>
      <c r="K12" s="34">
        <v>1.6</v>
      </c>
      <c r="L12" s="34">
        <v>1.6</v>
      </c>
      <c r="M12" s="34">
        <v>0.96</v>
      </c>
      <c r="N12" s="34">
        <v>0.96</v>
      </c>
      <c r="O12" s="34">
        <v>1.92</v>
      </c>
      <c r="P12" s="34">
        <v>1.92</v>
      </c>
      <c r="Q12" s="34">
        <v>25.811</v>
      </c>
      <c r="R12" s="34">
        <v>8.2520000000000007</v>
      </c>
      <c r="S12" s="34">
        <v>0</v>
      </c>
      <c r="T12" s="34">
        <v>53.38</v>
      </c>
      <c r="U12" s="34">
        <v>11.569000000000001</v>
      </c>
      <c r="V12" s="34"/>
      <c r="W12" s="34"/>
      <c r="X12" s="34"/>
      <c r="Y12" s="34"/>
      <c r="Z12" s="34"/>
      <c r="AA12" s="34"/>
      <c r="AB12" s="34"/>
      <c r="AC12" s="34">
        <f t="shared" si="0"/>
        <v>0</v>
      </c>
      <c r="AD12" s="34">
        <f t="shared" si="1"/>
        <v>0</v>
      </c>
      <c r="AE12" s="34">
        <f t="shared" si="7"/>
        <v>0</v>
      </c>
      <c r="AF12" s="34">
        <f t="shared" si="8"/>
        <v>0</v>
      </c>
      <c r="AG12" s="4">
        <f t="shared" si="2"/>
        <v>0.8</v>
      </c>
      <c r="AH12" s="4">
        <f t="shared" si="3"/>
        <v>1.6</v>
      </c>
      <c r="AI12" s="8">
        <f t="shared" si="6"/>
        <v>0.96</v>
      </c>
      <c r="AJ12" s="8">
        <f t="shared" si="6"/>
        <v>1.92</v>
      </c>
      <c r="AK12" s="35">
        <f t="shared" si="4"/>
        <v>0.69999728798850114</v>
      </c>
      <c r="AL12" s="35">
        <f t="shared" si="5"/>
        <v>1.4699969707818137</v>
      </c>
      <c r="AM12" s="35">
        <f t="shared" si="9"/>
        <v>0.70003393281303028</v>
      </c>
      <c r="AN12" s="35">
        <f t="shared" si="10"/>
        <v>1.470012706480305</v>
      </c>
      <c r="AO12" s="54" t="s">
        <v>20</v>
      </c>
      <c r="AP12" s="8">
        <f>'30.06.2014'!O12+'30.06.2014'!Q12</f>
        <v>2.88</v>
      </c>
      <c r="AQ12" s="8">
        <f>'30.06.2014'!P12+'30.06.2014'!R12</f>
        <v>2.88</v>
      </c>
    </row>
    <row r="13" spans="1:43" x14ac:dyDescent="0.25">
      <c r="A13" s="12" t="s">
        <v>50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0"/>
        <v>0</v>
      </c>
      <c r="AD13" s="4">
        <f t="shared" si="1"/>
        <v>0</v>
      </c>
      <c r="AE13" s="4">
        <f t="shared" si="7"/>
        <v>0</v>
      </c>
      <c r="AF13" s="4">
        <f t="shared" si="8"/>
        <v>0</v>
      </c>
      <c r="AG13" s="4">
        <f t="shared" si="2"/>
        <v>1.1499999999999999</v>
      </c>
      <c r="AH13" s="4">
        <f t="shared" si="3"/>
        <v>1.3</v>
      </c>
      <c r="AI13" s="8">
        <f t="shared" si="6"/>
        <v>1.38</v>
      </c>
      <c r="AJ13" s="8">
        <f t="shared" si="6"/>
        <v>1.56</v>
      </c>
      <c r="AK13" s="8">
        <f t="shared" si="4"/>
        <v>1.1520338946782789</v>
      </c>
      <c r="AL13" s="8">
        <f t="shared" si="5"/>
        <v>1.3016703656114941</v>
      </c>
      <c r="AM13" s="8">
        <f t="shared" si="9"/>
        <v>1.2099607267705321</v>
      </c>
      <c r="AN13" s="8">
        <f t="shared" si="10"/>
        <v>1.3286790266512165</v>
      </c>
      <c r="AO13" s="54" t="s">
        <v>50</v>
      </c>
      <c r="AP13" s="8">
        <f>'30.06.2014'!O13+'30.06.2014'!Q13</f>
        <v>2.94</v>
      </c>
      <c r="AQ13" s="8">
        <f>'30.06.2014'!P13+'30.06.2014'!R13</f>
        <v>3.0449999999999999</v>
      </c>
    </row>
    <row r="14" spans="1:43" x14ac:dyDescent="0.25">
      <c r="A14" s="12" t="s">
        <v>21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0"/>
        <v>0.11849604637715984</v>
      </c>
      <c r="AD14" s="4">
        <f t="shared" si="1"/>
        <v>0.11882713454940048</v>
      </c>
      <c r="AE14" s="4">
        <f t="shared" si="7"/>
        <v>7.8722718617255022E-2</v>
      </c>
      <c r="AF14" s="4">
        <f t="shared" si="8"/>
        <v>6.5533099571828804E-2</v>
      </c>
      <c r="AG14" s="4">
        <f t="shared" si="2"/>
        <v>0.99849604637715983</v>
      </c>
      <c r="AH14" s="4">
        <f t="shared" si="3"/>
        <v>1.0288271345494004</v>
      </c>
      <c r="AI14" s="8">
        <f t="shared" si="6"/>
        <v>1.1981952556525917</v>
      </c>
      <c r="AJ14" s="8">
        <f t="shared" si="6"/>
        <v>1.2345925614592805</v>
      </c>
      <c r="AK14" s="8">
        <f t="shared" si="4"/>
        <v>0.99849814896860367</v>
      </c>
      <c r="AL14" s="8">
        <f t="shared" si="5"/>
        <v>1.0288065780725819</v>
      </c>
      <c r="AM14" s="8">
        <f t="shared" si="9"/>
        <v>0.95872857770616671</v>
      </c>
      <c r="AN14" s="8">
        <f t="shared" si="10"/>
        <v>0.97554666713653904</v>
      </c>
      <c r="AO14" s="54" t="s">
        <v>21</v>
      </c>
      <c r="AP14" s="8">
        <f>'30.06.2014'!O14+'30.06.2014'!Q14</f>
        <v>2.1500000000000004</v>
      </c>
      <c r="AQ14" s="8">
        <f>'30.06.2014'!P14+'30.06.2014'!R14</f>
        <v>2.1500000000000004</v>
      </c>
    </row>
    <row r="15" spans="1:43" s="36" customFormat="1" x14ac:dyDescent="0.25">
      <c r="A15" s="33" t="s">
        <v>22</v>
      </c>
      <c r="B15" s="34">
        <v>48.48</v>
      </c>
      <c r="C15" s="34">
        <v>6.8789999999999996</v>
      </c>
      <c r="D15" s="34">
        <v>7.4999999999999997E-2</v>
      </c>
      <c r="E15" s="34">
        <v>46.804000000000002</v>
      </c>
      <c r="F15" s="34">
        <v>4.7789999999999999</v>
      </c>
      <c r="G15" s="34"/>
      <c r="H15" s="34"/>
      <c r="I15" s="34">
        <v>1.1399999999999999</v>
      </c>
      <c r="J15" s="34">
        <v>1.68</v>
      </c>
      <c r="K15" s="34">
        <v>1.68</v>
      </c>
      <c r="L15" s="34">
        <v>2.71</v>
      </c>
      <c r="M15" s="34">
        <v>1.3680000000000001</v>
      </c>
      <c r="N15" s="34">
        <v>2.016</v>
      </c>
      <c r="O15" s="34">
        <v>2.016</v>
      </c>
      <c r="P15" s="34">
        <v>3.2519999999999998</v>
      </c>
      <c r="Q15" s="34">
        <v>55.267000000000003</v>
      </c>
      <c r="R15" s="34">
        <v>11.557</v>
      </c>
      <c r="S15" s="34">
        <v>0.126</v>
      </c>
      <c r="T15" s="34">
        <v>78.631</v>
      </c>
      <c r="U15" s="34">
        <v>12.951000000000001</v>
      </c>
      <c r="V15" s="34">
        <v>0</v>
      </c>
      <c r="W15" s="34">
        <v>7.694</v>
      </c>
      <c r="X15" s="34">
        <v>0.33</v>
      </c>
      <c r="Y15" s="34">
        <v>1.9E-2</v>
      </c>
      <c r="Z15" s="34">
        <v>0</v>
      </c>
      <c r="AA15" s="34">
        <v>0</v>
      </c>
      <c r="AB15" s="34">
        <v>0</v>
      </c>
      <c r="AC15" s="34">
        <f t="shared" si="0"/>
        <v>0.15870462046204623</v>
      </c>
      <c r="AD15" s="34">
        <f t="shared" si="1"/>
        <v>0</v>
      </c>
      <c r="AE15" s="34">
        <f t="shared" si="7"/>
        <v>5.0186942766752951E-2</v>
      </c>
      <c r="AF15" s="34">
        <f t="shared" si="8"/>
        <v>0</v>
      </c>
      <c r="AG15" s="4">
        <f t="shared" si="2"/>
        <v>1.298704620462046</v>
      </c>
      <c r="AH15" s="4">
        <f t="shared" si="3"/>
        <v>1.68</v>
      </c>
      <c r="AI15" s="8">
        <f t="shared" si="6"/>
        <v>1.5584455445544552</v>
      </c>
      <c r="AJ15" s="8">
        <f t="shared" si="6"/>
        <v>2.016</v>
      </c>
      <c r="AK15" s="35">
        <f t="shared" si="4"/>
        <v>1.2987004950495051</v>
      </c>
      <c r="AL15" s="35">
        <f t="shared" si="5"/>
        <v>1.6800059823946671</v>
      </c>
      <c r="AM15" s="35">
        <f t="shared" si="9"/>
        <v>1.7280127925570579</v>
      </c>
      <c r="AN15" s="35">
        <f t="shared" si="10"/>
        <v>2.7099811676082863</v>
      </c>
      <c r="AO15" s="54" t="s">
        <v>22</v>
      </c>
      <c r="AP15" s="8">
        <f>'30.06.2014'!O15+'30.06.2014'!Q15</f>
        <v>4.2960000000000003</v>
      </c>
      <c r="AQ15" s="8">
        <f>'30.06.2014'!P15+'30.06.2014'!R15</f>
        <v>5.52</v>
      </c>
    </row>
    <row r="16" spans="1:43" x14ac:dyDescent="0.25">
      <c r="A16" s="12" t="s">
        <v>60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f>I16*1.2</f>
        <v>1.236</v>
      </c>
      <c r="N16" s="4">
        <f>J16*1.2</f>
        <v>1.008</v>
      </c>
      <c r="O16" s="4">
        <f>K16*1.2</f>
        <v>1.236</v>
      </c>
      <c r="P16" s="4">
        <f>L16*1.2</f>
        <v>1.008</v>
      </c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>
        <v>0.84299999999999997</v>
      </c>
      <c r="AB16" s="4"/>
      <c r="AC16" s="4">
        <f t="shared" si="0"/>
        <v>6.9620980531868437E-2</v>
      </c>
      <c r="AD16" s="4">
        <f t="shared" si="1"/>
        <v>3.5452454816255349E-2</v>
      </c>
      <c r="AE16" s="4">
        <f t="shared" si="7"/>
        <v>6.6647452986526398E-2</v>
      </c>
      <c r="AF16" s="4">
        <f t="shared" si="8"/>
        <v>7.6448716786070556E-2</v>
      </c>
      <c r="AG16" s="4">
        <f t="shared" si="2"/>
        <v>1.0996209805318684</v>
      </c>
      <c r="AH16" s="4">
        <f t="shared" si="3"/>
        <v>1.0654524548162554</v>
      </c>
      <c r="AI16" s="8">
        <f t="shared" si="6"/>
        <v>1.319545176638242</v>
      </c>
      <c r="AJ16" s="8">
        <f t="shared" si="6"/>
        <v>1.2785429457795063</v>
      </c>
      <c r="AK16" s="8">
        <f t="shared" si="4"/>
        <v>0.51169926678465538</v>
      </c>
      <c r="AL16" s="8">
        <f t="shared" si="5"/>
        <v>1.0327977651216991</v>
      </c>
      <c r="AM16" s="8">
        <f t="shared" si="9"/>
        <v>0.87509244802366659</v>
      </c>
      <c r="AN16" s="8">
        <f t="shared" si="10"/>
        <v>0.86832320667452612</v>
      </c>
      <c r="AO16" s="54" t="s">
        <v>23</v>
      </c>
      <c r="AP16" s="8">
        <f>'30.06.2014'!O16+'30.06.2014'!Q16</f>
        <v>3.0300000000000002</v>
      </c>
      <c r="AQ16" s="8">
        <f>'30.06.2014'!P16+'30.06.2014'!R16</f>
        <v>3.63</v>
      </c>
    </row>
    <row r="17" spans="1:43" x14ac:dyDescent="0.25">
      <c r="A17" s="12" t="s">
        <v>23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0"/>
        <v>0</v>
      </c>
      <c r="AD17" s="4">
        <f t="shared" si="1"/>
        <v>0</v>
      </c>
      <c r="AE17" s="4">
        <f t="shared" si="7"/>
        <v>0</v>
      </c>
      <c r="AF17" s="4">
        <f t="shared" si="8"/>
        <v>0</v>
      </c>
      <c r="AG17" s="4">
        <f t="shared" si="2"/>
        <v>0.88</v>
      </c>
      <c r="AH17" s="4">
        <f t="shared" si="3"/>
        <v>1.64</v>
      </c>
      <c r="AI17" s="8">
        <f t="shared" si="6"/>
        <v>1.056</v>
      </c>
      <c r="AJ17" s="8">
        <f t="shared" si="6"/>
        <v>1.9679999999999997</v>
      </c>
      <c r="AK17" s="8">
        <f t="shared" si="4"/>
        <v>0.87942701671976364</v>
      </c>
      <c r="AL17" s="8">
        <f t="shared" si="5"/>
        <v>1.639238711141366</v>
      </c>
      <c r="AM17" s="8">
        <f t="shared" si="9"/>
        <v>1.0438565051643804</v>
      </c>
      <c r="AN17" s="8">
        <f t="shared" si="10"/>
        <v>1.8885325850953669</v>
      </c>
      <c r="AO17" s="54" t="s">
        <v>24</v>
      </c>
      <c r="AP17" s="8">
        <f>'30.06.2014'!O17+'30.06.2014'!Q17</f>
        <v>3.6959999999999997</v>
      </c>
      <c r="AQ17" s="8">
        <f>'30.06.2014'!P17+'30.06.2014'!R17</f>
        <v>3.6959999999999997</v>
      </c>
    </row>
    <row r="18" spans="1:43" s="36" customFormat="1" x14ac:dyDescent="0.25">
      <c r="A18" s="33" t="s">
        <v>24</v>
      </c>
      <c r="B18" s="34">
        <v>41.515999999999998</v>
      </c>
      <c r="C18" s="34">
        <v>14.92</v>
      </c>
      <c r="D18" s="34">
        <v>0</v>
      </c>
      <c r="E18" s="34">
        <v>38.89</v>
      </c>
      <c r="F18" s="34">
        <v>13.564</v>
      </c>
      <c r="G18" s="34">
        <v>0</v>
      </c>
      <c r="H18" s="34"/>
      <c r="I18" s="34">
        <v>1</v>
      </c>
      <c r="J18" s="34">
        <v>1</v>
      </c>
      <c r="K18" s="34">
        <v>2.08</v>
      </c>
      <c r="L18" s="34">
        <v>2.08</v>
      </c>
      <c r="M18" s="34">
        <v>1.2</v>
      </c>
      <c r="N18" s="34">
        <v>1.2</v>
      </c>
      <c r="O18" s="34">
        <v>2.496</v>
      </c>
      <c r="P18" s="34">
        <v>2.496</v>
      </c>
      <c r="Q18" s="34">
        <v>40.279000000000003</v>
      </c>
      <c r="R18" s="34">
        <v>14.988</v>
      </c>
      <c r="S18" s="34">
        <v>0</v>
      </c>
      <c r="T18" s="34">
        <v>80.891000000000005</v>
      </c>
      <c r="U18" s="34">
        <v>28.213000000000001</v>
      </c>
      <c r="V18" s="34">
        <v>0</v>
      </c>
      <c r="W18" s="34">
        <v>4.5049999999999999</v>
      </c>
      <c r="X18" s="34">
        <v>1.718</v>
      </c>
      <c r="Y18" s="34">
        <v>0</v>
      </c>
      <c r="Z18" s="34">
        <v>6.2770000000000001</v>
      </c>
      <c r="AA18" s="34">
        <v>2.1869999999999998</v>
      </c>
      <c r="AB18" s="34">
        <v>0</v>
      </c>
      <c r="AC18" s="34">
        <f t="shared" si="0"/>
        <v>0.1085123807688602</v>
      </c>
      <c r="AD18" s="34">
        <f t="shared" si="1"/>
        <v>0.16140395988686038</v>
      </c>
      <c r="AE18" s="34">
        <f t="shared" si="7"/>
        <v>0.11514745308310992</v>
      </c>
      <c r="AF18" s="34">
        <f t="shared" si="8"/>
        <v>0.16123562370982009</v>
      </c>
      <c r="AG18" s="4">
        <f t="shared" si="2"/>
        <v>1.1085123807688602</v>
      </c>
      <c r="AH18" s="4">
        <f t="shared" si="3"/>
        <v>2.2414039598868603</v>
      </c>
      <c r="AI18" s="8">
        <f t="shared" si="6"/>
        <v>1.3302148569226322</v>
      </c>
      <c r="AJ18" s="8">
        <f t="shared" si="6"/>
        <v>2.6896847518642324</v>
      </c>
      <c r="AK18" s="35">
        <f t="shared" si="4"/>
        <v>1.0787166393679548</v>
      </c>
      <c r="AL18" s="35">
        <f t="shared" si="5"/>
        <v>2.2413988171766523</v>
      </c>
      <c r="AM18" s="35">
        <f t="shared" si="9"/>
        <v>1.11970509383378</v>
      </c>
      <c r="AN18" s="35">
        <f t="shared" si="10"/>
        <v>2.2412267767620171</v>
      </c>
      <c r="AO18" s="54" t="s">
        <v>85</v>
      </c>
      <c r="AP18" s="8">
        <f>'30.06.2014'!O18+'30.06.2014'!Q18</f>
        <v>3.96</v>
      </c>
      <c r="AQ18" s="8">
        <f>'30.06.2014'!P18+'30.06.2014'!R18</f>
        <v>3.9720000000000004</v>
      </c>
    </row>
    <row r="19" spans="1:43" x14ac:dyDescent="0.25">
      <c r="A19" s="12" t="s">
        <v>25</v>
      </c>
      <c r="B19" s="4" t="s">
        <v>59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 t="shared" si="2"/>
        <v>0</v>
      </c>
      <c r="AH19" s="4">
        <f t="shared" si="3"/>
        <v>0</v>
      </c>
      <c r="AI19" s="8">
        <f t="shared" si="6"/>
        <v>0</v>
      </c>
      <c r="AJ19" s="8">
        <f t="shared" si="6"/>
        <v>0</v>
      </c>
      <c r="AK19" s="8"/>
      <c r="AL19" s="8"/>
      <c r="AM19" s="8"/>
      <c r="AN19" s="8"/>
      <c r="AO19" s="55" t="s">
        <v>49</v>
      </c>
      <c r="AP19" s="8">
        <f>'30.06.2014'!O19+'30.06.2014'!Q19</f>
        <v>3.1119818849710992</v>
      </c>
      <c r="AQ19" s="8">
        <f>'30.06.2014'!P19+'30.06.2014'!R19</f>
        <v>3.7353568842291165</v>
      </c>
    </row>
    <row r="20" spans="1:43" x14ac:dyDescent="0.25">
      <c r="A20" s="9" t="s">
        <v>49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ref="AC20:AC29" si="11">W20/B20</f>
        <v>5.9174293350611491E-3</v>
      </c>
      <c r="AD20" s="4">
        <f t="shared" ref="AD20:AD29" si="12">Z20/E20</f>
        <v>5.889227873654812E-3</v>
      </c>
      <c r="AE20" s="4">
        <f t="shared" ref="AE20:AE29" si="13">(X20+Y20)/(C20+D20)</f>
        <v>1.4628205774898577E-3</v>
      </c>
      <c r="AF20" s="4">
        <f t="shared" ref="AF20:AF29" si="14">(AA20+AB20)/(F20+G20)</f>
        <v>9.4609936746499425E-4</v>
      </c>
      <c r="AG20" s="4">
        <f t="shared" si="2"/>
        <v>0.88369138252207013</v>
      </c>
      <c r="AH20" s="4">
        <f t="shared" si="3"/>
        <v>1.6710127549342522</v>
      </c>
      <c r="AI20" s="8">
        <f t="shared" si="6"/>
        <v>1.0604296590264841</v>
      </c>
      <c r="AJ20" s="8">
        <f t="shared" si="6"/>
        <v>2.0052153059211024</v>
      </c>
      <c r="AK20" s="8">
        <f t="shared" ref="AK20:AK43" si="15">(Q20+W20)/B20</f>
        <v>0.88369138252207025</v>
      </c>
      <c r="AL20" s="8">
        <f t="shared" ref="AL20:AL43" si="16">(T20+Z20)/E20</f>
        <v>1.6710127549342522</v>
      </c>
      <c r="AM20" s="8">
        <f t="shared" ref="AM20:AM43" si="17">(R20+X20)/C20</f>
        <v>0.94171776930670958</v>
      </c>
      <c r="AN20" s="8">
        <f t="shared" ref="AN20:AN43" si="18">(U20+V20+AA20+AB20)/(F20+G20)</f>
        <v>2.1638049413418394</v>
      </c>
      <c r="AO20" s="54" t="s">
        <v>26</v>
      </c>
      <c r="AP20" s="8">
        <f>'30.06.2014'!O20+'30.06.2014'!Q20</f>
        <v>2.33</v>
      </c>
      <c r="AQ20" s="8">
        <f>'30.06.2014'!P20+'30.06.2014'!R20</f>
        <v>2.33</v>
      </c>
    </row>
    <row r="21" spans="1:43" s="36" customFormat="1" x14ac:dyDescent="0.25">
      <c r="A21" s="33" t="s">
        <v>26</v>
      </c>
      <c r="B21" s="34">
        <v>27.053999999999998</v>
      </c>
      <c r="C21" s="34">
        <v>8.9260000000000002</v>
      </c>
      <c r="D21" s="34">
        <v>0</v>
      </c>
      <c r="E21" s="34">
        <v>24.202999999999999</v>
      </c>
      <c r="F21" s="34">
        <v>3.0680000000000001</v>
      </c>
      <c r="G21" s="34">
        <v>0</v>
      </c>
      <c r="H21" s="34"/>
      <c r="I21" s="34">
        <v>0.8</v>
      </c>
      <c r="J21" s="34">
        <v>0.8</v>
      </c>
      <c r="K21" s="34">
        <v>1.1399999999999999</v>
      </c>
      <c r="L21" s="34">
        <v>1.1399999999999999</v>
      </c>
      <c r="M21" s="34">
        <v>0.96</v>
      </c>
      <c r="N21" s="34">
        <v>0.96</v>
      </c>
      <c r="O21" s="34">
        <v>1.37</v>
      </c>
      <c r="P21" s="34">
        <v>1.37</v>
      </c>
      <c r="Q21" s="34">
        <v>20.622</v>
      </c>
      <c r="R21" s="34">
        <v>8.1769999999999996</v>
      </c>
      <c r="S21" s="34">
        <v>0</v>
      </c>
      <c r="T21" s="34">
        <v>26.148</v>
      </c>
      <c r="U21" s="34">
        <v>4.976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f t="shared" si="11"/>
        <v>0</v>
      </c>
      <c r="AD21" s="34">
        <f t="shared" si="12"/>
        <v>0</v>
      </c>
      <c r="AE21" s="34">
        <f t="shared" si="13"/>
        <v>0</v>
      </c>
      <c r="AF21" s="34">
        <f t="shared" si="14"/>
        <v>0</v>
      </c>
      <c r="AG21" s="4">
        <f t="shared" si="2"/>
        <v>0.8</v>
      </c>
      <c r="AH21" s="4">
        <f t="shared" si="3"/>
        <v>1.1399999999999999</v>
      </c>
      <c r="AI21" s="8">
        <f t="shared" si="6"/>
        <v>0.96</v>
      </c>
      <c r="AJ21" s="8">
        <f t="shared" si="6"/>
        <v>1.3679999999999999</v>
      </c>
      <c r="AK21" s="35">
        <f t="shared" si="15"/>
        <v>0.76225327123530717</v>
      </c>
      <c r="AL21" s="35">
        <f t="shared" si="16"/>
        <v>1.0803619386026526</v>
      </c>
      <c r="AM21" s="35">
        <f t="shared" si="17"/>
        <v>0.9160878332959892</v>
      </c>
      <c r="AN21" s="35">
        <f t="shared" si="18"/>
        <v>1.621903520208605</v>
      </c>
      <c r="AO21" s="54" t="s">
        <v>27</v>
      </c>
      <c r="AP21" s="8">
        <f>'30.06.2014'!O21+'30.06.2014'!Q21</f>
        <v>3.036</v>
      </c>
      <c r="AQ21" s="8">
        <f>'30.06.2014'!P21+'30.06.2014'!R21</f>
        <v>3.036</v>
      </c>
    </row>
    <row r="22" spans="1:43" x14ac:dyDescent="0.25">
      <c r="A22" s="12" t="s">
        <v>27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11"/>
        <v>0</v>
      </c>
      <c r="AD22" s="4">
        <f t="shared" si="12"/>
        <v>0</v>
      </c>
      <c r="AE22" s="4">
        <f t="shared" si="13"/>
        <v>0</v>
      </c>
      <c r="AF22" s="4">
        <f t="shared" si="14"/>
        <v>0</v>
      </c>
      <c r="AG22" s="4">
        <f t="shared" si="2"/>
        <v>1.1100000000000001</v>
      </c>
      <c r="AH22" s="4">
        <f t="shared" si="3"/>
        <v>1.42</v>
      </c>
      <c r="AI22" s="8">
        <f t="shared" si="6"/>
        <v>1.3320000000000001</v>
      </c>
      <c r="AJ22" s="8">
        <f t="shared" si="6"/>
        <v>1.704</v>
      </c>
      <c r="AK22" s="8">
        <f t="shared" si="15"/>
        <v>1.0845812438757276</v>
      </c>
      <c r="AL22" s="8">
        <f t="shared" si="16"/>
        <v>1.373533830622842</v>
      </c>
      <c r="AM22" s="8">
        <f t="shared" si="17"/>
        <v>1.080019864260884</v>
      </c>
      <c r="AN22" s="8">
        <f t="shared" si="18"/>
        <v>1.3716961563845502</v>
      </c>
      <c r="AO22" s="54" t="s">
        <v>44</v>
      </c>
      <c r="AP22" s="8">
        <f>'30.06.2014'!O22+'30.06.2014'!Q22</f>
        <v>2.7767999999999997</v>
      </c>
      <c r="AQ22" s="8">
        <f>'30.06.2014'!P22+'30.06.2014'!R22</f>
        <v>3.3155999999999999</v>
      </c>
    </row>
    <row r="23" spans="1:43" x14ac:dyDescent="0.25">
      <c r="A23" s="12" t="s">
        <v>44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11"/>
        <v>0.10616369895976012</v>
      </c>
      <c r="AD23" s="4">
        <f t="shared" si="12"/>
        <v>0.10538616644262495</v>
      </c>
      <c r="AE23" s="4">
        <f t="shared" si="13"/>
        <v>0.17103031745559491</v>
      </c>
      <c r="AF23" s="4">
        <f t="shared" si="14"/>
        <v>0.16326458289035367</v>
      </c>
      <c r="AG23" s="4">
        <f t="shared" si="2"/>
        <v>0.86816369895976009</v>
      </c>
      <c r="AH23" s="4">
        <f t="shared" si="3"/>
        <v>1.3183861664426251</v>
      </c>
      <c r="AI23" s="8">
        <f t="shared" si="6"/>
        <v>1.041796438751712</v>
      </c>
      <c r="AJ23" s="8">
        <f t="shared" si="6"/>
        <v>1.58206339973115</v>
      </c>
      <c r="AK23" s="8">
        <f t="shared" si="15"/>
        <v>0.867745159737904</v>
      </c>
      <c r="AL23" s="8">
        <f t="shared" si="16"/>
        <v>1.3183505438103387</v>
      </c>
      <c r="AM23" s="8">
        <f t="shared" si="17"/>
        <v>0.93286424087352371</v>
      </c>
      <c r="AN23" s="8">
        <f t="shared" si="18"/>
        <v>1.8613296477425756</v>
      </c>
      <c r="AO23" s="54" t="s">
        <v>84</v>
      </c>
      <c r="AP23" s="8">
        <f>'30.06.2014'!O23+'30.06.2014'!Q23</f>
        <v>2.1360000000000001</v>
      </c>
      <c r="AQ23" s="8">
        <f>'30.06.2014'!P23+'30.06.2014'!R23</f>
        <v>3.0720000000000001</v>
      </c>
    </row>
    <row r="24" spans="1:43" s="36" customFormat="1" x14ac:dyDescent="0.25">
      <c r="A24" s="33" t="s">
        <v>70</v>
      </c>
      <c r="B24" s="34">
        <v>65.808000000000007</v>
      </c>
      <c r="C24" s="34">
        <v>30.744</v>
      </c>
      <c r="D24" s="34">
        <v>0</v>
      </c>
      <c r="E24" s="34">
        <v>62.63</v>
      </c>
      <c r="F24" s="34">
        <v>20.655000000000001</v>
      </c>
      <c r="G24" s="34"/>
      <c r="H24" s="34"/>
      <c r="I24" s="34">
        <v>0.89</v>
      </c>
      <c r="J24" s="34">
        <v>1.28</v>
      </c>
      <c r="K24" s="34">
        <v>0.89</v>
      </c>
      <c r="L24" s="34">
        <v>1.28</v>
      </c>
      <c r="M24" s="34">
        <v>1.0680000000000001</v>
      </c>
      <c r="N24" s="34">
        <v>1.536</v>
      </c>
      <c r="O24" s="34">
        <v>1.0680000000000001</v>
      </c>
      <c r="P24" s="34">
        <v>1.536</v>
      </c>
      <c r="Q24" s="34">
        <v>58.569000000000003</v>
      </c>
      <c r="R24" s="34">
        <v>39.351999999999997</v>
      </c>
      <c r="S24" s="34">
        <v>0</v>
      </c>
      <c r="T24" s="34">
        <v>56.006</v>
      </c>
      <c r="U24" s="34">
        <v>30.353000000000002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f t="shared" si="11"/>
        <v>0</v>
      </c>
      <c r="AD24" s="34">
        <f t="shared" si="12"/>
        <v>0</v>
      </c>
      <c r="AE24" s="34">
        <f t="shared" si="13"/>
        <v>0</v>
      </c>
      <c r="AF24" s="34">
        <f t="shared" si="14"/>
        <v>0</v>
      </c>
      <c r="AG24" s="4">
        <f t="shared" si="2"/>
        <v>0.89</v>
      </c>
      <c r="AH24" s="4">
        <f t="shared" si="3"/>
        <v>0.89</v>
      </c>
      <c r="AI24" s="8">
        <f t="shared" si="6"/>
        <v>1.0680000000000001</v>
      </c>
      <c r="AJ24" s="8">
        <f t="shared" si="6"/>
        <v>1.0680000000000001</v>
      </c>
      <c r="AK24" s="35">
        <f t="shared" si="15"/>
        <v>0.88999817651349378</v>
      </c>
      <c r="AL24" s="35">
        <f t="shared" si="16"/>
        <v>0.8942359891425834</v>
      </c>
      <c r="AM24" s="35">
        <f t="shared" si="17"/>
        <v>1.2799895914650012</v>
      </c>
      <c r="AN24" s="35">
        <f t="shared" si="18"/>
        <v>1.469523117889131</v>
      </c>
      <c r="AO24" s="54" t="s">
        <v>69</v>
      </c>
      <c r="AP24" s="8">
        <f>'30.06.2014'!O24+'30.06.2014'!Q24</f>
        <v>2.39</v>
      </c>
      <c r="AQ24" s="8">
        <f>'30.06.2014'!P24+'30.06.2014'!R24</f>
        <v>2.39</v>
      </c>
    </row>
    <row r="25" spans="1:43" x14ac:dyDescent="0.25">
      <c r="A25" s="12" t="s">
        <v>69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11"/>
        <v>0</v>
      </c>
      <c r="AD25" s="4">
        <f t="shared" si="12"/>
        <v>0</v>
      </c>
      <c r="AE25" s="4">
        <f t="shared" si="13"/>
        <v>0</v>
      </c>
      <c r="AF25" s="4">
        <f t="shared" si="14"/>
        <v>0</v>
      </c>
      <c r="AG25" s="4">
        <f t="shared" si="2"/>
        <v>0.75</v>
      </c>
      <c r="AH25" s="4">
        <f t="shared" si="3"/>
        <v>1.24</v>
      </c>
      <c r="AI25" s="8">
        <f t="shared" si="6"/>
        <v>0.89999999999999991</v>
      </c>
      <c r="AJ25" s="8">
        <f t="shared" si="6"/>
        <v>1.488</v>
      </c>
      <c r="AK25" s="8">
        <f t="shared" si="15"/>
        <v>0.75615624673314896</v>
      </c>
      <c r="AL25" s="8">
        <f t="shared" si="16"/>
        <v>1.2315762399589876</v>
      </c>
      <c r="AM25" s="8">
        <f t="shared" si="17"/>
        <v>0.65771646125267458</v>
      </c>
      <c r="AN25" s="8">
        <f t="shared" si="18"/>
        <v>1.1102469659745284</v>
      </c>
      <c r="AO25" s="54" t="s">
        <v>28</v>
      </c>
      <c r="AP25" s="8">
        <f>'30.06.2014'!O25+'30.06.2014'!Q25</f>
        <v>2.9939999999999998</v>
      </c>
      <c r="AQ25" s="8">
        <f>'30.06.2014'!P25+'30.06.2014'!R25</f>
        <v>3.274</v>
      </c>
    </row>
    <row r="26" spans="1:43" x14ac:dyDescent="0.25">
      <c r="A26" s="12" t="s">
        <v>28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11"/>
        <v>0</v>
      </c>
      <c r="AD26" s="4">
        <f t="shared" si="12"/>
        <v>0</v>
      </c>
      <c r="AE26" s="4">
        <f t="shared" si="13"/>
        <v>0</v>
      </c>
      <c r="AF26" s="4">
        <f t="shared" si="14"/>
        <v>0</v>
      </c>
      <c r="AG26" s="4">
        <f t="shared" si="2"/>
        <v>0.95</v>
      </c>
      <c r="AH26" s="4">
        <f t="shared" si="3"/>
        <v>1.2</v>
      </c>
      <c r="AI26" s="8">
        <f t="shared" si="6"/>
        <v>1.1399999999999999</v>
      </c>
      <c r="AJ26" s="8">
        <f t="shared" si="6"/>
        <v>1.44</v>
      </c>
      <c r="AK26" s="8">
        <f t="shared" si="15"/>
        <v>0.94997561885093085</v>
      </c>
      <c r="AL26" s="8">
        <f t="shared" si="16"/>
        <v>1.199990389697756</v>
      </c>
      <c r="AM26" s="8">
        <f t="shared" si="17"/>
        <v>1.0500039249548629</v>
      </c>
      <c r="AN26" s="8">
        <f t="shared" si="18"/>
        <v>1.4598601909633748</v>
      </c>
      <c r="AO26" s="54" t="s">
        <v>93</v>
      </c>
      <c r="AP26" s="8">
        <f>'30.06.2014'!O26+'30.06.2014'!Q26</f>
        <v>2.2080000000000002</v>
      </c>
      <c r="AQ26" s="8">
        <f>'30.06.2014'!P26+'30.06.2014'!R26</f>
        <v>2.7359999999999998</v>
      </c>
    </row>
    <row r="27" spans="1:43" s="36" customFormat="1" x14ac:dyDescent="0.25">
      <c r="A27" s="33" t="s">
        <v>29</v>
      </c>
      <c r="B27" s="34">
        <v>86.088999999999999</v>
      </c>
      <c r="C27" s="34">
        <v>29.715</v>
      </c>
      <c r="D27" s="34">
        <v>1.278</v>
      </c>
      <c r="E27" s="34">
        <v>82.031999999999996</v>
      </c>
      <c r="F27" s="34">
        <v>161.767</v>
      </c>
      <c r="G27" s="34">
        <v>6.4000000000000001E-2</v>
      </c>
      <c r="H27" s="34"/>
      <c r="I27" s="34">
        <v>0.62</v>
      </c>
      <c r="J27" s="34">
        <v>0.9</v>
      </c>
      <c r="K27" s="34">
        <v>1.22</v>
      </c>
      <c r="L27" s="34">
        <v>1.38</v>
      </c>
      <c r="M27" s="34">
        <f>I27*1.2</f>
        <v>0.74399999999999999</v>
      </c>
      <c r="N27" s="34">
        <f>J27*1.2</f>
        <v>1.08</v>
      </c>
      <c r="O27" s="34">
        <f>K27*1.2</f>
        <v>1.464</v>
      </c>
      <c r="P27" s="34">
        <f>L27*1.2</f>
        <v>1.6559999999999999</v>
      </c>
      <c r="Q27" s="34">
        <v>53.636000000000003</v>
      </c>
      <c r="R27" s="34">
        <v>26.614999999999998</v>
      </c>
      <c r="S27" s="34">
        <v>1.1499999999999999</v>
      </c>
      <c r="T27" s="34">
        <v>100.179</v>
      </c>
      <c r="U27" s="34">
        <v>239.465</v>
      </c>
      <c r="V27" s="34">
        <v>8.7999999999999995E-2</v>
      </c>
      <c r="W27" s="34"/>
      <c r="X27" s="34"/>
      <c r="Y27" s="34"/>
      <c r="Z27" s="34"/>
      <c r="AA27" s="34"/>
      <c r="AB27" s="34"/>
      <c r="AC27" s="34">
        <f t="shared" si="11"/>
        <v>0</v>
      </c>
      <c r="AD27" s="34">
        <f t="shared" si="12"/>
        <v>0</v>
      </c>
      <c r="AE27" s="34">
        <f t="shared" si="13"/>
        <v>0</v>
      </c>
      <c r="AF27" s="34">
        <f t="shared" si="14"/>
        <v>0</v>
      </c>
      <c r="AG27" s="4">
        <f t="shared" si="2"/>
        <v>0.62</v>
      </c>
      <c r="AH27" s="4">
        <f t="shared" si="3"/>
        <v>1.22</v>
      </c>
      <c r="AI27" s="8">
        <f t="shared" si="6"/>
        <v>0.74399999999999999</v>
      </c>
      <c r="AJ27" s="8">
        <f t="shared" si="6"/>
        <v>1.464</v>
      </c>
      <c r="AK27" s="35">
        <f t="shared" si="15"/>
        <v>0.62302965535666577</v>
      </c>
      <c r="AL27" s="35">
        <f t="shared" si="16"/>
        <v>1.221218548858982</v>
      </c>
      <c r="AM27" s="35">
        <f t="shared" si="17"/>
        <v>0.89567558472152109</v>
      </c>
      <c r="AN27" s="35">
        <f t="shared" si="18"/>
        <v>1.4802664508036163</v>
      </c>
      <c r="AO27" s="55" t="s">
        <v>51</v>
      </c>
      <c r="AP27" s="8">
        <f>'30.06.2014'!O27+'30.06.2014'!Q27</f>
        <v>2.2199999999999998</v>
      </c>
      <c r="AQ27" s="8">
        <f>'30.06.2014'!P27+'30.06.2014'!R27</f>
        <v>2.2199999999999998</v>
      </c>
    </row>
    <row r="28" spans="1:43" x14ac:dyDescent="0.25">
      <c r="A28" s="9" t="s">
        <v>51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11"/>
        <v>0</v>
      </c>
      <c r="AD28" s="4">
        <f t="shared" si="12"/>
        <v>0</v>
      </c>
      <c r="AE28" s="4">
        <f t="shared" si="13"/>
        <v>0</v>
      </c>
      <c r="AF28" s="4">
        <f t="shared" si="14"/>
        <v>0</v>
      </c>
      <c r="AG28" s="4">
        <f t="shared" si="2"/>
        <v>0.76400000000000001</v>
      </c>
      <c r="AH28" s="4">
        <f t="shared" si="3"/>
        <v>0.64500000000000002</v>
      </c>
      <c r="AI28" s="8">
        <f t="shared" si="6"/>
        <v>0.91679999999999995</v>
      </c>
      <c r="AJ28" s="8">
        <f t="shared" si="6"/>
        <v>0.77400000000000002</v>
      </c>
      <c r="AK28" s="8">
        <f t="shared" si="15"/>
        <v>0.76399873769748139</v>
      </c>
      <c r="AL28" s="8">
        <f t="shared" si="16"/>
        <v>0.64499962748652739</v>
      </c>
      <c r="AM28" s="8">
        <f t="shared" si="17"/>
        <v>0.76400345399595515</v>
      </c>
      <c r="AN28" s="8">
        <f t="shared" si="18"/>
        <v>0.64499891706945289</v>
      </c>
      <c r="AO28" s="54" t="s">
        <v>94</v>
      </c>
      <c r="AP28" s="8">
        <f>'30.06.2014'!O28+'30.06.2014'!Q28</f>
        <v>1.98</v>
      </c>
      <c r="AQ28" s="8">
        <f>'30.06.2014'!P28+'30.06.2014'!R28</f>
        <v>1.98</v>
      </c>
    </row>
    <row r="29" spans="1:43" x14ac:dyDescent="0.25">
      <c r="A29" s="12" t="s">
        <v>30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11"/>
        <v>0</v>
      </c>
      <c r="AD29" s="4">
        <f t="shared" si="12"/>
        <v>0</v>
      </c>
      <c r="AE29" s="4">
        <f t="shared" si="13"/>
        <v>0</v>
      </c>
      <c r="AF29" s="4">
        <f t="shared" si="14"/>
        <v>0</v>
      </c>
      <c r="AG29" s="4">
        <f t="shared" si="2"/>
        <v>0.71</v>
      </c>
      <c r="AH29" s="4">
        <f t="shared" si="3"/>
        <v>0.94</v>
      </c>
      <c r="AI29" s="8">
        <f t="shared" si="6"/>
        <v>0.85199999999999998</v>
      </c>
      <c r="AJ29" s="8">
        <f t="shared" si="6"/>
        <v>1.1279999999999999</v>
      </c>
      <c r="AK29" s="8">
        <f t="shared" si="15"/>
        <v>0.72615968478812642</v>
      </c>
      <c r="AL29" s="8">
        <f t="shared" si="16"/>
        <v>0.91472088969194165</v>
      </c>
      <c r="AM29" s="8">
        <f t="shared" si="17"/>
        <v>0.71665866739007955</v>
      </c>
      <c r="AN29" s="8">
        <f t="shared" si="18"/>
        <v>0.93633352400462933</v>
      </c>
      <c r="AO29" s="54" t="s">
        <v>31</v>
      </c>
      <c r="AP29" s="8">
        <f>'30.06.2014'!O29+'30.06.2014'!Q29</f>
        <v>2.734</v>
      </c>
      <c r="AQ29" s="8">
        <f>'30.06.2014'!P29+'30.06.2014'!R29</f>
        <v>3.9420000000000002</v>
      </c>
    </row>
    <row r="30" spans="1:43" s="36" customFormat="1" x14ac:dyDescent="0.25">
      <c r="A30" s="33" t="s">
        <v>31</v>
      </c>
      <c r="B30" s="34">
        <v>64.039000000000001</v>
      </c>
      <c r="C30" s="34">
        <v>43.48</v>
      </c>
      <c r="D30" s="34"/>
      <c r="E30" s="34">
        <v>50.304000000000002</v>
      </c>
      <c r="F30" s="34">
        <v>116.218</v>
      </c>
      <c r="G30" s="34"/>
      <c r="H30" s="34"/>
      <c r="I30" s="34">
        <v>1.1399999999999999</v>
      </c>
      <c r="J30" s="34">
        <v>1.29</v>
      </c>
      <c r="K30" s="34">
        <v>1.1399999999999999</v>
      </c>
      <c r="L30" s="34">
        <v>2</v>
      </c>
      <c r="M30" s="34">
        <v>1.3680000000000001</v>
      </c>
      <c r="N30" s="34">
        <v>1.548</v>
      </c>
      <c r="O30" s="34">
        <v>1.3680000000000001</v>
      </c>
      <c r="P30" s="34">
        <v>2.4</v>
      </c>
      <c r="Q30" s="34">
        <v>72.759</v>
      </c>
      <c r="R30" s="34">
        <v>56.183</v>
      </c>
      <c r="S30" s="34"/>
      <c r="T30" s="34">
        <v>57.56</v>
      </c>
      <c r="U30" s="34">
        <v>232.012</v>
      </c>
      <c r="V30" s="34"/>
      <c r="W30" s="34"/>
      <c r="X30" s="34"/>
      <c r="Y30" s="34"/>
      <c r="Z30" s="34"/>
      <c r="AA30" s="34"/>
      <c r="AB30" s="34"/>
      <c r="AC30" s="34">
        <v>0</v>
      </c>
      <c r="AD30" s="34">
        <v>0</v>
      </c>
      <c r="AE30" s="34">
        <v>0</v>
      </c>
      <c r="AF30" s="34">
        <v>0</v>
      </c>
      <c r="AG30" s="4">
        <f t="shared" si="2"/>
        <v>1.1399999999999999</v>
      </c>
      <c r="AH30" s="4">
        <f t="shared" si="3"/>
        <v>1.1399999999999999</v>
      </c>
      <c r="AI30" s="8">
        <f t="shared" si="6"/>
        <v>1.3679999999999999</v>
      </c>
      <c r="AJ30" s="8">
        <f t="shared" si="6"/>
        <v>1.3679999999999999</v>
      </c>
      <c r="AK30" s="35">
        <f t="shared" si="15"/>
        <v>1.1361670232202252</v>
      </c>
      <c r="AL30" s="35">
        <f t="shared" si="16"/>
        <v>1.1442430025445292</v>
      </c>
      <c r="AM30" s="35">
        <f t="shared" si="17"/>
        <v>1.2921573137074518</v>
      </c>
      <c r="AN30" s="35">
        <f t="shared" si="18"/>
        <v>1.9963516839043864</v>
      </c>
      <c r="AO30" s="54" t="s">
        <v>32</v>
      </c>
      <c r="AP30" s="8">
        <f>'30.06.2014'!O30+'30.06.2014'!Q30</f>
        <v>1.6320000000000001</v>
      </c>
      <c r="AQ30" s="8">
        <f>'30.06.2014'!P30+'30.06.2014'!R30</f>
        <v>1.968</v>
      </c>
    </row>
    <row r="31" spans="1:43" x14ac:dyDescent="0.25">
      <c r="A31" s="12" t="s">
        <v>32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ref="AC31:AC43" si="19">W31/B31</f>
        <v>0</v>
      </c>
      <c r="AD31" s="4">
        <f t="shared" ref="AD31:AD43" si="20">Z31/E31</f>
        <v>0</v>
      </c>
      <c r="AE31" s="4">
        <f t="shared" ref="AE31:AE43" si="21">(X31+Y31)/(C31+D31)</f>
        <v>0</v>
      </c>
      <c r="AF31" s="4">
        <f t="shared" ref="AF31:AF43" si="22">(AA31+AB31)/(F31+G31)</f>
        <v>0</v>
      </c>
      <c r="AG31" s="4">
        <f t="shared" si="2"/>
        <v>0.77</v>
      </c>
      <c r="AH31" s="4">
        <f t="shared" si="3"/>
        <v>0.59</v>
      </c>
      <c r="AI31" s="8">
        <f t="shared" si="6"/>
        <v>0.92399999999999993</v>
      </c>
      <c r="AJ31" s="8">
        <f t="shared" si="6"/>
        <v>0.70799999999999996</v>
      </c>
      <c r="AK31" s="8">
        <f t="shared" si="15"/>
        <v>0.76098776051466765</v>
      </c>
      <c r="AL31" s="8">
        <f t="shared" si="16"/>
        <v>0.58309961193879967</v>
      </c>
      <c r="AM31" s="8">
        <f t="shared" si="17"/>
        <v>0.89000139840581727</v>
      </c>
      <c r="AN31" s="8">
        <f t="shared" si="18"/>
        <v>0.85747002559612018</v>
      </c>
      <c r="AO31" s="54" t="s">
        <v>95</v>
      </c>
      <c r="AP31" s="8">
        <f>'30.06.2014'!O31+'30.06.2014'!Q31</f>
        <v>3.3719999999999999</v>
      </c>
      <c r="AQ31" s="8">
        <f>'30.06.2014'!P31+'30.06.2014'!R31</f>
        <v>5.6280000000000001</v>
      </c>
    </row>
    <row r="32" spans="1:43" x14ac:dyDescent="0.25">
      <c r="A32" s="12" t="s">
        <v>33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19"/>
        <v>0</v>
      </c>
      <c r="AD32" s="4">
        <f t="shared" si="20"/>
        <v>0</v>
      </c>
      <c r="AE32" s="4">
        <f t="shared" si="21"/>
        <v>0</v>
      </c>
      <c r="AF32" s="4">
        <f t="shared" si="22"/>
        <v>0</v>
      </c>
      <c r="AG32" s="4">
        <f t="shared" si="2"/>
        <v>0.89</v>
      </c>
      <c r="AH32" s="4">
        <f t="shared" si="3"/>
        <v>1.32</v>
      </c>
      <c r="AI32" s="8">
        <f t="shared" si="6"/>
        <v>1.0680000000000001</v>
      </c>
      <c r="AJ32" s="8">
        <f t="shared" si="6"/>
        <v>1.5840000000000001</v>
      </c>
      <c r="AK32" s="8">
        <f t="shared" si="15"/>
        <v>0.91588165515316444</v>
      </c>
      <c r="AL32" s="8">
        <f t="shared" si="16"/>
        <v>1.3636522205823158</v>
      </c>
      <c r="AM32" s="8">
        <f t="shared" si="17"/>
        <v>1.540762331838565</v>
      </c>
      <c r="AN32" s="8">
        <f t="shared" si="18"/>
        <v>2.2919541323690349</v>
      </c>
      <c r="AO32" s="54" t="s">
        <v>91</v>
      </c>
      <c r="AP32" s="8">
        <f>'30.06.2014'!O32+'30.06.2014'!Q32</f>
        <v>2.08</v>
      </c>
      <c r="AQ32" s="8">
        <f>'30.06.2014'!P32+'30.06.2014'!R32</f>
        <v>4.84</v>
      </c>
    </row>
    <row r="33" spans="1:43" s="36" customFormat="1" x14ac:dyDescent="0.25">
      <c r="A33" s="33" t="s">
        <v>34</v>
      </c>
      <c r="B33" s="34">
        <v>6860</v>
      </c>
      <c r="C33" s="34">
        <v>2735</v>
      </c>
      <c r="D33" s="34">
        <v>0</v>
      </c>
      <c r="E33" s="34">
        <v>6832</v>
      </c>
      <c r="F33" s="34">
        <v>5116</v>
      </c>
      <c r="G33" s="34">
        <v>0</v>
      </c>
      <c r="H33" s="34">
        <v>10903</v>
      </c>
      <c r="I33" s="34">
        <v>0.95</v>
      </c>
      <c r="J33" s="34">
        <v>2.3199999999999998</v>
      </c>
      <c r="K33" s="34">
        <v>0.78</v>
      </c>
      <c r="L33" s="34">
        <v>1.72</v>
      </c>
      <c r="M33" s="34">
        <v>1.1399999999999999</v>
      </c>
      <c r="N33" s="34">
        <v>2.78</v>
      </c>
      <c r="O33" s="34">
        <v>0.94</v>
      </c>
      <c r="P33" s="34">
        <v>2.06</v>
      </c>
      <c r="Q33" s="34">
        <v>6517</v>
      </c>
      <c r="R33" s="34">
        <v>5806</v>
      </c>
      <c r="S33" s="34">
        <v>0</v>
      </c>
      <c r="T33" s="34">
        <v>5329</v>
      </c>
      <c r="U33" s="34">
        <v>7493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f t="shared" si="19"/>
        <v>0</v>
      </c>
      <c r="AD33" s="34">
        <f t="shared" si="20"/>
        <v>0</v>
      </c>
      <c r="AE33" s="34">
        <f t="shared" si="21"/>
        <v>0</v>
      </c>
      <c r="AF33" s="34">
        <f t="shared" si="22"/>
        <v>0</v>
      </c>
      <c r="AG33" s="4">
        <f t="shared" si="2"/>
        <v>0.95</v>
      </c>
      <c r="AH33" s="4">
        <f t="shared" si="3"/>
        <v>0.78</v>
      </c>
      <c r="AI33" s="8">
        <f t="shared" si="6"/>
        <v>1.1399999999999999</v>
      </c>
      <c r="AJ33" s="8">
        <f t="shared" si="6"/>
        <v>0.93599999999999994</v>
      </c>
      <c r="AK33" s="35">
        <f t="shared" si="15"/>
        <v>0.95</v>
      </c>
      <c r="AL33" s="35">
        <f t="shared" si="16"/>
        <v>0.78000585480093676</v>
      </c>
      <c r="AM33" s="35">
        <f t="shared" si="17"/>
        <v>2.122851919561243</v>
      </c>
      <c r="AN33" s="35">
        <f t="shared" si="18"/>
        <v>1.4646207974980454</v>
      </c>
      <c r="AO33" s="54" t="s">
        <v>35</v>
      </c>
      <c r="AP33" s="8">
        <f>'30.06.2014'!O33+'30.06.2014'!Q33</f>
        <v>2.419</v>
      </c>
      <c r="AQ33" s="8">
        <f>'30.06.2014'!P33+'30.06.2014'!R33</f>
        <v>2.85</v>
      </c>
    </row>
    <row r="34" spans="1:43" x14ac:dyDescent="0.25">
      <c r="A34" s="12" t="s">
        <v>35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19"/>
        <v>0</v>
      </c>
      <c r="AD34" s="4">
        <f t="shared" si="20"/>
        <v>0</v>
      </c>
      <c r="AE34" s="4">
        <f t="shared" si="21"/>
        <v>0</v>
      </c>
      <c r="AF34" s="4">
        <f t="shared" si="22"/>
        <v>0</v>
      </c>
      <c r="AG34" s="4">
        <f t="shared" si="2"/>
        <v>0.89</v>
      </c>
      <c r="AH34" s="4">
        <f t="shared" si="3"/>
        <v>1.1299999999999999</v>
      </c>
      <c r="AI34" s="8">
        <f t="shared" si="6"/>
        <v>1.0680000000000001</v>
      </c>
      <c r="AJ34" s="8">
        <f t="shared" si="6"/>
        <v>1.3559999999999999</v>
      </c>
      <c r="AK34" s="8">
        <f t="shared" si="15"/>
        <v>0.89198693402935159</v>
      </c>
      <c r="AL34" s="8">
        <f t="shared" si="16"/>
        <v>1.125046284051838</v>
      </c>
      <c r="AM34" s="8">
        <f t="shared" si="17"/>
        <v>1.0499937382592361</v>
      </c>
      <c r="AN34" s="8">
        <f t="shared" si="18"/>
        <v>1.3250159948816378</v>
      </c>
      <c r="AO34" s="54" t="s">
        <v>36</v>
      </c>
      <c r="AP34" s="8">
        <f>'30.06.2014'!O34+'30.06.2014'!Q34</f>
        <v>1.8959999999999999</v>
      </c>
      <c r="AQ34" s="8">
        <f>'30.06.2014'!P34+'30.06.2014'!R34</f>
        <v>1.8959999999999999</v>
      </c>
    </row>
    <row r="35" spans="1:43" x14ac:dyDescent="0.25">
      <c r="A35" s="12" t="s">
        <v>36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19"/>
        <v>0</v>
      </c>
      <c r="AD35" s="4">
        <f t="shared" si="20"/>
        <v>0</v>
      </c>
      <c r="AE35" s="4">
        <f t="shared" si="21"/>
        <v>0</v>
      </c>
      <c r="AF35" s="4">
        <f t="shared" si="22"/>
        <v>0</v>
      </c>
      <c r="AG35" s="4">
        <f t="shared" si="2"/>
        <v>0.57999999999999996</v>
      </c>
      <c r="AH35" s="4">
        <f t="shared" si="3"/>
        <v>1</v>
      </c>
      <c r="AI35" s="8">
        <f t="shared" si="6"/>
        <v>0.69599999999999995</v>
      </c>
      <c r="AJ35" s="8">
        <f t="shared" si="6"/>
        <v>1.2</v>
      </c>
      <c r="AK35" s="8">
        <f t="shared" si="15"/>
        <v>0.58041581642691309</v>
      </c>
      <c r="AL35" s="8">
        <f t="shared" si="16"/>
        <v>1.0000077174352295</v>
      </c>
      <c r="AM35" s="8">
        <f t="shared" si="17"/>
        <v>0.58043368497948133</v>
      </c>
      <c r="AN35" s="8">
        <f t="shared" si="18"/>
        <v>1.3255250168251249</v>
      </c>
      <c r="AO35" s="54" t="s">
        <v>79</v>
      </c>
      <c r="AP35" s="8">
        <f>'30.06.2014'!O35+'30.06.2014'!Q35</f>
        <v>2.6760000000000002</v>
      </c>
      <c r="AQ35" s="8">
        <f>'30.06.2014'!P35+'30.06.2014'!R35</f>
        <v>2.6760000000000002</v>
      </c>
    </row>
    <row r="36" spans="1:43" s="36" customFormat="1" x14ac:dyDescent="0.25">
      <c r="A36" s="33" t="s">
        <v>37</v>
      </c>
      <c r="B36" s="34">
        <v>20.646000000000001</v>
      </c>
      <c r="C36" s="34">
        <v>6.5039999999999996</v>
      </c>
      <c r="D36" s="34">
        <v>0</v>
      </c>
      <c r="E36" s="34">
        <v>19.945</v>
      </c>
      <c r="F36" s="34">
        <v>6.3179999999999996</v>
      </c>
      <c r="G36" s="34">
        <v>0</v>
      </c>
      <c r="H36" s="34"/>
      <c r="I36" s="34">
        <v>0.70399999999999996</v>
      </c>
      <c r="J36" s="34">
        <v>0.70399999999999996</v>
      </c>
      <c r="K36" s="34">
        <v>1.3540000000000001</v>
      </c>
      <c r="L36" s="34">
        <v>1.3540000000000001</v>
      </c>
      <c r="M36" s="34">
        <v>0.84</v>
      </c>
      <c r="N36" s="34">
        <v>0.84</v>
      </c>
      <c r="O36" s="34">
        <v>1.62</v>
      </c>
      <c r="P36" s="34">
        <v>1.62</v>
      </c>
      <c r="Q36" s="34">
        <v>14.535</v>
      </c>
      <c r="R36" s="34">
        <v>4.5789999999999997</v>
      </c>
      <c r="S36" s="34">
        <v>0</v>
      </c>
      <c r="T36" s="34">
        <v>27.006</v>
      </c>
      <c r="U36" s="34">
        <v>8.5540000000000003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f t="shared" si="19"/>
        <v>0</v>
      </c>
      <c r="AD36" s="34">
        <f t="shared" si="20"/>
        <v>0</v>
      </c>
      <c r="AE36" s="34">
        <f t="shared" si="21"/>
        <v>0</v>
      </c>
      <c r="AF36" s="34">
        <f t="shared" si="22"/>
        <v>0</v>
      </c>
      <c r="AG36" s="4">
        <f t="shared" si="2"/>
        <v>0.70399999999999996</v>
      </c>
      <c r="AH36" s="4">
        <f t="shared" si="3"/>
        <v>1.3540000000000001</v>
      </c>
      <c r="AI36" s="8">
        <f t="shared" si="6"/>
        <v>0.84479999999999988</v>
      </c>
      <c r="AJ36" s="8">
        <f t="shared" si="6"/>
        <v>1.6248</v>
      </c>
      <c r="AK36" s="35">
        <f t="shared" si="15"/>
        <v>0.70401046207497819</v>
      </c>
      <c r="AL36" s="35">
        <f t="shared" si="16"/>
        <v>1.3540235648032088</v>
      </c>
      <c r="AM36" s="35">
        <f t="shared" si="17"/>
        <v>0.70402829028290281</v>
      </c>
      <c r="AN36" s="35">
        <f t="shared" si="18"/>
        <v>1.3539094650205763</v>
      </c>
      <c r="AO36" s="54" t="s">
        <v>37</v>
      </c>
      <c r="AP36" s="8">
        <f>'30.06.2014'!O36+'30.06.2014'!Q36</f>
        <v>4.3440000000000003</v>
      </c>
      <c r="AQ36" s="8">
        <f>'30.06.2014'!P36+'30.06.2014'!R36</f>
        <v>4.3440000000000003</v>
      </c>
    </row>
    <row r="37" spans="1:43" x14ac:dyDescent="0.25">
      <c r="A37" s="12" t="s">
        <v>38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19"/>
        <v>0</v>
      </c>
      <c r="AD37" s="4">
        <f t="shared" si="20"/>
        <v>0</v>
      </c>
      <c r="AE37" s="4">
        <f t="shared" si="21"/>
        <v>0</v>
      </c>
      <c r="AF37" s="4">
        <f t="shared" si="22"/>
        <v>0</v>
      </c>
      <c r="AG37" s="4">
        <f t="shared" si="2"/>
        <v>0.80400000000000005</v>
      </c>
      <c r="AH37" s="4">
        <f t="shared" si="3"/>
        <v>0.90300000000000002</v>
      </c>
      <c r="AI37" s="8">
        <f t="shared" si="6"/>
        <v>0.96479999999999999</v>
      </c>
      <c r="AJ37" s="8">
        <f t="shared" si="6"/>
        <v>1.0835999999999999</v>
      </c>
      <c r="AK37" s="8">
        <f t="shared" si="15"/>
        <v>0.79768577372009708</v>
      </c>
      <c r="AL37" s="8">
        <f t="shared" si="16"/>
        <v>0.90181023221093604</v>
      </c>
      <c r="AM37" s="8">
        <f t="shared" si="17"/>
        <v>0.95315272684254126</v>
      </c>
      <c r="AN37" s="8">
        <f t="shared" si="18"/>
        <v>1.0535346012832263</v>
      </c>
      <c r="AO37" s="54" t="s">
        <v>81</v>
      </c>
      <c r="AP37" s="8">
        <f>'30.06.2014'!O37+'30.06.2014'!Q37</f>
        <v>2.2800000000000002</v>
      </c>
      <c r="AQ37" s="8">
        <f>'30.06.2014'!P37+'30.06.2014'!R37</f>
        <v>2.6280000000000001</v>
      </c>
    </row>
    <row r="38" spans="1:43" x14ac:dyDescent="0.25">
      <c r="A38" s="12" t="s">
        <v>39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19"/>
        <v>0</v>
      </c>
      <c r="AD38" s="4">
        <f t="shared" si="20"/>
        <v>0</v>
      </c>
      <c r="AE38" s="4">
        <f t="shared" si="21"/>
        <v>0</v>
      </c>
      <c r="AF38" s="4">
        <f t="shared" si="22"/>
        <v>0</v>
      </c>
      <c r="AG38" s="4">
        <f t="shared" si="2"/>
        <v>1.01</v>
      </c>
      <c r="AH38" s="4">
        <f t="shared" si="3"/>
        <v>1.18</v>
      </c>
      <c r="AI38" s="8">
        <f t="shared" si="6"/>
        <v>1.212</v>
      </c>
      <c r="AJ38" s="8">
        <f t="shared" si="6"/>
        <v>1.4159999999999999</v>
      </c>
      <c r="AK38" s="8">
        <f t="shared" si="15"/>
        <v>1.0076549220165065</v>
      </c>
      <c r="AL38" s="8">
        <f t="shared" si="16"/>
        <v>1.1770239741039215</v>
      </c>
      <c r="AM38" s="8">
        <f t="shared" si="17"/>
        <v>1.0085282298863867</v>
      </c>
      <c r="AN38" s="8">
        <f t="shared" si="18"/>
        <v>1.1675336016402156</v>
      </c>
      <c r="AO38" s="54" t="s">
        <v>39</v>
      </c>
      <c r="AP38" s="8">
        <f>'30.06.2014'!O38+'30.06.2014'!Q38</f>
        <v>2.62</v>
      </c>
      <c r="AQ38" s="8">
        <f>'30.06.2014'!P38+'30.06.2014'!R38</f>
        <v>2.62</v>
      </c>
    </row>
    <row r="39" spans="1:43" s="36" customFormat="1" x14ac:dyDescent="0.25">
      <c r="A39" s="33" t="s">
        <v>68</v>
      </c>
      <c r="B39" s="34">
        <v>46.183</v>
      </c>
      <c r="C39" s="34">
        <v>9.1590000000000007</v>
      </c>
      <c r="D39" s="34">
        <v>0</v>
      </c>
      <c r="E39" s="34">
        <v>44.947000000000003</v>
      </c>
      <c r="F39" s="34">
        <v>7.9569999999999999</v>
      </c>
      <c r="G39" s="34">
        <v>0</v>
      </c>
      <c r="H39" s="34"/>
      <c r="I39" s="34">
        <v>0.88</v>
      </c>
      <c r="J39" s="34">
        <v>0.88</v>
      </c>
      <c r="K39" s="34">
        <v>1.91</v>
      </c>
      <c r="L39" s="34">
        <v>1.91</v>
      </c>
      <c r="M39" s="35">
        <v>1.0551999999999999</v>
      </c>
      <c r="N39" s="35">
        <v>1.0551999999999999</v>
      </c>
      <c r="O39" s="35">
        <v>2.2978999999999998</v>
      </c>
      <c r="P39" s="35">
        <v>2.2978999999999998</v>
      </c>
      <c r="Q39" s="34">
        <v>40.640999999999998</v>
      </c>
      <c r="R39" s="34">
        <v>8.06</v>
      </c>
      <c r="S39" s="34">
        <v>0</v>
      </c>
      <c r="T39" s="34">
        <v>85.849000000000004</v>
      </c>
      <c r="U39" s="34">
        <v>15.198</v>
      </c>
      <c r="V39" s="34">
        <v>0</v>
      </c>
      <c r="W39" s="34"/>
      <c r="X39" s="34"/>
      <c r="Y39" s="34"/>
      <c r="Z39" s="34"/>
      <c r="AA39" s="34"/>
      <c r="AB39" s="34"/>
      <c r="AC39" s="34">
        <f t="shared" si="19"/>
        <v>0</v>
      </c>
      <c r="AD39" s="34">
        <f t="shared" si="20"/>
        <v>0</v>
      </c>
      <c r="AE39" s="34">
        <f t="shared" si="21"/>
        <v>0</v>
      </c>
      <c r="AF39" s="34">
        <f t="shared" si="22"/>
        <v>0</v>
      </c>
      <c r="AG39" s="4">
        <f t="shared" si="2"/>
        <v>0.88</v>
      </c>
      <c r="AH39" s="4">
        <f t="shared" si="3"/>
        <v>1.91</v>
      </c>
      <c r="AI39" s="8">
        <f t="shared" si="6"/>
        <v>1.056</v>
      </c>
      <c r="AJ39" s="8">
        <f t="shared" si="6"/>
        <v>2.2919999999999998</v>
      </c>
      <c r="AK39" s="35">
        <f t="shared" si="15"/>
        <v>0.87999913388043216</v>
      </c>
      <c r="AL39" s="35">
        <f t="shared" si="16"/>
        <v>1.9100051171379624</v>
      </c>
      <c r="AM39" s="35">
        <f t="shared" si="17"/>
        <v>0.88000873457801065</v>
      </c>
      <c r="AN39" s="35">
        <f t="shared" si="18"/>
        <v>1.9100163378157597</v>
      </c>
      <c r="AO39" s="54" t="s">
        <v>96</v>
      </c>
      <c r="AP39" s="8">
        <f>'30.06.2014'!O39+'30.06.2014'!Q39</f>
        <v>3.3530999999999995</v>
      </c>
      <c r="AQ39" s="8">
        <f>'30.06.2014'!P39+'30.06.2014'!R39</f>
        <v>3.3530999999999995</v>
      </c>
    </row>
    <row r="40" spans="1:43" x14ac:dyDescent="0.25">
      <c r="A40" s="12" t="s">
        <v>40</v>
      </c>
      <c r="B40" s="4">
        <v>25.544</v>
      </c>
      <c r="C40" s="4">
        <v>8.86</v>
      </c>
      <c r="D40" s="4">
        <v>0</v>
      </c>
      <c r="E40" s="4">
        <v>24.933</v>
      </c>
      <c r="F40" s="4">
        <v>11.036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19"/>
        <v>0</v>
      </c>
      <c r="AD40" s="4">
        <f t="shared" si="20"/>
        <v>0</v>
      </c>
      <c r="AE40" s="4">
        <f t="shared" si="21"/>
        <v>0</v>
      </c>
      <c r="AF40" s="4">
        <f t="shared" si="22"/>
        <v>0</v>
      </c>
      <c r="AG40" s="4">
        <f t="shared" si="2"/>
        <v>0.77</v>
      </c>
      <c r="AH40" s="4">
        <f t="shared" si="3"/>
        <v>0.95</v>
      </c>
      <c r="AI40" s="8">
        <f t="shared" si="6"/>
        <v>0.92399999999999993</v>
      </c>
      <c r="AJ40" s="8">
        <f t="shared" si="6"/>
        <v>1.1399999999999999</v>
      </c>
      <c r="AK40" s="8">
        <f t="shared" si="15"/>
        <v>0.7730582524271844</v>
      </c>
      <c r="AL40" s="8">
        <f t="shared" si="16"/>
        <v>0.9519913367825773</v>
      </c>
      <c r="AM40" s="8">
        <f t="shared" si="17"/>
        <v>0.77325056433408579</v>
      </c>
      <c r="AN40" s="8">
        <f t="shared" si="18"/>
        <v>0.95197535338890904</v>
      </c>
      <c r="AO40" s="54" t="s">
        <v>40</v>
      </c>
      <c r="AP40" s="8">
        <f>'30.06.2014'!O40+'30.06.2014'!Q40</f>
        <v>2.8319999999999999</v>
      </c>
      <c r="AQ40" s="8">
        <f>'30.06.2014'!P40+'30.06.2014'!R40</f>
        <v>2.8319999999999999</v>
      </c>
    </row>
    <row r="41" spans="1:43" x14ac:dyDescent="0.25">
      <c r="A41" s="12" t="s">
        <v>41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7">
        <v>7.0170000000000003</v>
      </c>
      <c r="X41" s="4">
        <v>6.7000000000000004E-2</v>
      </c>
      <c r="Y41" s="4">
        <v>3.0000000000000001E-3</v>
      </c>
      <c r="Z41" s="4">
        <v>2.6960000000000002</v>
      </c>
      <c r="AA41" s="4">
        <v>0.315</v>
      </c>
      <c r="AB41" s="4">
        <v>0</v>
      </c>
      <c r="AC41" s="4">
        <f t="shared" si="19"/>
        <v>1.1428338762214985</v>
      </c>
      <c r="AD41" s="4">
        <f t="shared" si="20"/>
        <v>1.1399577167019028</v>
      </c>
      <c r="AE41" s="4">
        <f t="shared" si="21"/>
        <v>5.1736881005173693E-2</v>
      </c>
      <c r="AF41" s="4">
        <f t="shared" si="22"/>
        <v>6.0287081339712924E-2</v>
      </c>
      <c r="AG41" s="4">
        <f t="shared" si="2"/>
        <v>2.0728338762214986</v>
      </c>
      <c r="AH41" s="4">
        <f t="shared" si="3"/>
        <v>2.7899577167019025</v>
      </c>
      <c r="AI41" s="8">
        <f t="shared" si="6"/>
        <v>2.4874006514657983</v>
      </c>
      <c r="AJ41" s="8">
        <f t="shared" si="6"/>
        <v>3.3479492600422831</v>
      </c>
      <c r="AK41" s="8">
        <f t="shared" si="15"/>
        <v>2.0729641693811081</v>
      </c>
      <c r="AL41" s="8">
        <f t="shared" si="16"/>
        <v>2.7898520084566596</v>
      </c>
      <c r="AM41" s="8">
        <f t="shared" si="17"/>
        <v>0.98036253776435045</v>
      </c>
      <c r="AN41" s="8">
        <f t="shared" si="18"/>
        <v>1.7102392344497608</v>
      </c>
      <c r="AO41" s="54" t="s">
        <v>41</v>
      </c>
      <c r="AP41" s="8">
        <f>'30.06.2014'!O41+'30.06.2014'!Q41</f>
        <v>3.6440000000000001</v>
      </c>
      <c r="AQ41" s="8">
        <f>'30.06.2014'!P41+'30.06.2014'!R41</f>
        <v>3.6440000000000001</v>
      </c>
    </row>
    <row r="42" spans="1:43" s="36" customFormat="1" x14ac:dyDescent="0.25">
      <c r="A42" s="33" t="s">
        <v>71</v>
      </c>
      <c r="B42" s="34">
        <v>274.10300000000001</v>
      </c>
      <c r="C42" s="34">
        <v>56.46</v>
      </c>
      <c r="D42" s="34">
        <v>0</v>
      </c>
      <c r="E42" s="34">
        <v>267.08100000000002</v>
      </c>
      <c r="F42" s="34">
        <v>65.215000000000003</v>
      </c>
      <c r="G42" s="34">
        <v>0</v>
      </c>
      <c r="H42" s="34"/>
      <c r="I42" s="34">
        <v>1.25</v>
      </c>
      <c r="J42" s="34">
        <v>1.47</v>
      </c>
      <c r="K42" s="34">
        <v>1.95</v>
      </c>
      <c r="L42" s="34">
        <v>2.2000000000000002</v>
      </c>
      <c r="M42" s="34">
        <v>1.5</v>
      </c>
      <c r="N42" s="34">
        <v>1.76</v>
      </c>
      <c r="O42" s="34">
        <v>2.34</v>
      </c>
      <c r="P42" s="34">
        <v>2.64</v>
      </c>
      <c r="Q42" s="34">
        <v>343.35399999999998</v>
      </c>
      <c r="R42" s="34">
        <v>92.013000000000005</v>
      </c>
      <c r="S42" s="34">
        <v>0</v>
      </c>
      <c r="T42" s="34">
        <v>495.00299999999999</v>
      </c>
      <c r="U42" s="34">
        <v>120.42400000000001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f t="shared" si="19"/>
        <v>0</v>
      </c>
      <c r="AD42" s="34">
        <f t="shared" si="20"/>
        <v>0</v>
      </c>
      <c r="AE42" s="34">
        <f t="shared" si="21"/>
        <v>0</v>
      </c>
      <c r="AF42" s="34">
        <f t="shared" si="22"/>
        <v>0</v>
      </c>
      <c r="AG42" s="4">
        <f t="shared" si="2"/>
        <v>1.25</v>
      </c>
      <c r="AH42" s="4">
        <f t="shared" si="3"/>
        <v>1.95</v>
      </c>
      <c r="AI42" s="8">
        <f t="shared" si="6"/>
        <v>1.5</v>
      </c>
      <c r="AJ42" s="8">
        <f t="shared" si="6"/>
        <v>2.34</v>
      </c>
      <c r="AK42" s="35">
        <f t="shared" si="15"/>
        <v>1.2526459031823802</v>
      </c>
      <c r="AL42" s="35">
        <f t="shared" si="16"/>
        <v>1.8533815584036302</v>
      </c>
      <c r="AM42" s="35">
        <f t="shared" si="17"/>
        <v>1.629702444208289</v>
      </c>
      <c r="AN42" s="35">
        <f t="shared" si="18"/>
        <v>1.8465690408648316</v>
      </c>
      <c r="AO42" s="54" t="s">
        <v>71</v>
      </c>
      <c r="AP42" s="8">
        <f>'30.06.2014'!O42+'30.06.2014'!Q42</f>
        <v>3.84</v>
      </c>
      <c r="AQ42" s="8">
        <f>'30.06.2014'!P42+'30.06.2014'!R42</f>
        <v>4.4000000000000004</v>
      </c>
    </row>
    <row r="43" spans="1:43" x14ac:dyDescent="0.25">
      <c r="A43" s="12" t="s">
        <v>42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19"/>
        <v>0</v>
      </c>
      <c r="AD43" s="4">
        <f t="shared" si="20"/>
        <v>0</v>
      </c>
      <c r="AE43" s="4">
        <f t="shared" si="21"/>
        <v>0</v>
      </c>
      <c r="AF43" s="4">
        <f t="shared" si="22"/>
        <v>0</v>
      </c>
      <c r="AG43" s="4">
        <f t="shared" si="2"/>
        <v>0.77</v>
      </c>
      <c r="AH43" s="4">
        <f t="shared" si="3"/>
        <v>0.99</v>
      </c>
      <c r="AI43" s="8">
        <f t="shared" si="6"/>
        <v>0.92399999999999993</v>
      </c>
      <c r="AJ43" s="8">
        <f t="shared" si="6"/>
        <v>1.1879999999999999</v>
      </c>
      <c r="AK43" s="8">
        <f t="shared" si="15"/>
        <v>0.75755637294098832</v>
      </c>
      <c r="AL43" s="8">
        <f t="shared" si="16"/>
        <v>0.97603269856618735</v>
      </c>
      <c r="AM43" s="8">
        <f t="shared" si="17"/>
        <v>0.76044728434504794</v>
      </c>
      <c r="AN43" s="8">
        <f t="shared" si="18"/>
        <v>1.2926315444776151</v>
      </c>
      <c r="AO43" s="54" t="s">
        <v>42</v>
      </c>
      <c r="AP43" s="8">
        <f>'30.06.2014'!O43+'30.06.2014'!Q43</f>
        <v>2.11</v>
      </c>
      <c r="AQ43" s="8">
        <f>'30.06.2014'!P43+'30.06.2014'!R43</f>
        <v>2.11</v>
      </c>
    </row>
    <row r="44" spans="1:43" x14ac:dyDescent="0.25">
      <c r="A44" s="12" t="s">
        <v>42</v>
      </c>
      <c r="B44" s="4">
        <v>243.86699999999999</v>
      </c>
      <c r="C44" s="4">
        <v>93.9</v>
      </c>
      <c r="D44" s="4">
        <v>0.112</v>
      </c>
      <c r="E44" s="4">
        <v>246.12700000000001</v>
      </c>
      <c r="F44" s="4">
        <v>183.131</v>
      </c>
      <c r="G44" s="4">
        <v>9.6000000000000002E-2</v>
      </c>
      <c r="H44" s="4"/>
      <c r="I44" s="4">
        <v>0.77</v>
      </c>
      <c r="J44" s="4">
        <v>0.77</v>
      </c>
      <c r="K44" s="4">
        <v>0.99</v>
      </c>
      <c r="L44" s="4">
        <v>0.99</v>
      </c>
      <c r="M44" s="4">
        <v>0.92</v>
      </c>
      <c r="N44" s="4">
        <v>0.92</v>
      </c>
      <c r="O44" s="4">
        <v>1.19</v>
      </c>
      <c r="P44" s="4">
        <v>1.19</v>
      </c>
      <c r="Q44" s="4">
        <v>184.74299999999999</v>
      </c>
      <c r="R44" s="4">
        <v>71.406000000000006</v>
      </c>
      <c r="S44" s="4">
        <v>8.5000000000000006E-2</v>
      </c>
      <c r="T44" s="4">
        <v>240.22800000000001</v>
      </c>
      <c r="U44" s="4">
        <v>236.751</v>
      </c>
      <c r="V44" s="4">
        <v>9.4E-2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f t="shared" ref="AC44" si="23">W44/B44</f>
        <v>0</v>
      </c>
      <c r="AD44" s="4">
        <f t="shared" ref="AD44" si="24">Z44/E44</f>
        <v>0</v>
      </c>
      <c r="AE44" s="4">
        <f t="shared" ref="AE44" si="25">(X44+Y44)/(C44+D44)</f>
        <v>0</v>
      </c>
      <c r="AF44" s="4">
        <f t="shared" ref="AF44" si="26">(AA44+AB44)/(F44+G44)</f>
        <v>0</v>
      </c>
      <c r="AG44" s="4">
        <f t="shared" ref="AG44" si="27">I44+AC44</f>
        <v>0.77</v>
      </c>
      <c r="AH44" s="4">
        <f t="shared" ref="AH44" si="28">K44+AD44</f>
        <v>0.99</v>
      </c>
      <c r="AI44" s="8">
        <f t="shared" ref="AI44" si="29">AG44*1.2</f>
        <v>0.92399999999999993</v>
      </c>
      <c r="AJ44" s="8">
        <f t="shared" ref="AJ44" si="30">AH44*1.2</f>
        <v>1.1879999999999999</v>
      </c>
      <c r="AK44" s="8">
        <f t="shared" ref="AK44" si="31">(Q44+W44)/B44</f>
        <v>0.75755637294098832</v>
      </c>
      <c r="AL44" s="8">
        <f t="shared" ref="AL44" si="32">(T44+Z44)/E44</f>
        <v>0.97603269856618735</v>
      </c>
      <c r="AM44" s="8">
        <f t="shared" ref="AM44" si="33">(R44+X44)/C44</f>
        <v>0.76044728434504794</v>
      </c>
      <c r="AN44" s="8">
        <f t="shared" ref="AN44" si="34">(U44+V44+AA44+AB44)/(F44+G44)</f>
        <v>1.2926315444776151</v>
      </c>
      <c r="AO44" s="54" t="s">
        <v>92</v>
      </c>
      <c r="AP44" s="8">
        <f>'30.06.2014'!O44+'30.06.2014'!Q44</f>
        <v>2.7359999999999998</v>
      </c>
      <c r="AQ44" s="8">
        <f>'30.06.2014'!P44+'30.06.2014'!R44</f>
        <v>2.7359999999999998</v>
      </c>
    </row>
    <row r="46" spans="1:43" x14ac:dyDescent="0.25">
      <c r="A46" s="11" t="s">
        <v>45</v>
      </c>
      <c r="AO46" s="11" t="s">
        <v>45</v>
      </c>
    </row>
    <row r="47" spans="1:43" x14ac:dyDescent="0.25">
      <c r="A47" s="11" t="s">
        <v>52</v>
      </c>
      <c r="AO47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44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S34" sqref="AS34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18.85546875" hidden="1" customWidth="1"/>
    <col min="36" max="36" width="20.28515625" hidden="1" customWidth="1"/>
    <col min="37" max="40" width="9.140625" hidden="1" customWidth="1"/>
    <col min="41" max="41" width="20.140625" customWidth="1"/>
    <col min="42" max="42" width="22.7109375" customWidth="1"/>
  </cols>
  <sheetData>
    <row r="1" spans="1:42" x14ac:dyDescent="0.25">
      <c r="AC1" s="24" t="s">
        <v>61</v>
      </c>
      <c r="AD1" s="25"/>
      <c r="AE1" s="24" t="s">
        <v>61</v>
      </c>
      <c r="AF1" s="25"/>
      <c r="AG1" s="38" t="s">
        <v>63</v>
      </c>
      <c r="AH1" s="38"/>
      <c r="AI1" s="40" t="s">
        <v>64</v>
      </c>
      <c r="AJ1" s="41"/>
      <c r="AK1" s="27" t="s">
        <v>58</v>
      </c>
      <c r="AL1" s="28"/>
      <c r="AM1" s="28"/>
      <c r="AN1" s="29"/>
      <c r="AO1" s="47" t="s">
        <v>74</v>
      </c>
      <c r="AP1" s="47" t="s">
        <v>75</v>
      </c>
    </row>
    <row r="2" spans="1:42" x14ac:dyDescent="0.25">
      <c r="A2" s="6"/>
      <c r="B2" s="56" t="s">
        <v>0</v>
      </c>
      <c r="C2" s="57"/>
      <c r="D2" s="58"/>
      <c r="E2" s="56" t="s">
        <v>4</v>
      </c>
      <c r="F2" s="57"/>
      <c r="G2" s="57"/>
      <c r="H2" s="45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59" t="s">
        <v>12</v>
      </c>
      <c r="AA2" s="60"/>
      <c r="AB2" s="61"/>
      <c r="AC2" s="24" t="s">
        <v>53</v>
      </c>
      <c r="AD2" s="25"/>
      <c r="AE2" s="24" t="s">
        <v>55</v>
      </c>
      <c r="AF2" s="25"/>
      <c r="AG2" s="38" t="s">
        <v>53</v>
      </c>
      <c r="AH2" s="38"/>
      <c r="AI2" s="38" t="s">
        <v>53</v>
      </c>
      <c r="AJ2" s="38"/>
      <c r="AK2" s="27" t="s">
        <v>53</v>
      </c>
      <c r="AL2" s="29"/>
      <c r="AM2" s="27" t="s">
        <v>55</v>
      </c>
      <c r="AN2" s="29"/>
      <c r="AO2" s="46"/>
      <c r="AP2" s="46"/>
    </row>
    <row r="3" spans="1:42" ht="21" x14ac:dyDescent="0.35">
      <c r="A3" s="10">
        <v>41820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9" t="s">
        <v>47</v>
      </c>
      <c r="AH3" s="39" t="s">
        <v>48</v>
      </c>
      <c r="AI3" s="39" t="s">
        <v>47</v>
      </c>
      <c r="AJ3" s="39" t="s">
        <v>48</v>
      </c>
      <c r="AK3" s="30" t="s">
        <v>47</v>
      </c>
      <c r="AL3" s="30" t="s">
        <v>48</v>
      </c>
      <c r="AM3" s="30" t="s">
        <v>47</v>
      </c>
      <c r="AN3" s="30" t="s">
        <v>48</v>
      </c>
      <c r="AO3" s="48"/>
      <c r="AP3" s="48"/>
    </row>
    <row r="4" spans="1:42" x14ac:dyDescent="0.25">
      <c r="A4" s="54" t="s">
        <v>83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4">
        <f>I4+AC4</f>
        <v>1.3305203226000122</v>
      </c>
      <c r="AH4" s="4">
        <f>K4+AD4</f>
        <v>2.1805188367981221</v>
      </c>
      <c r="AI4" s="8">
        <f>AG4*1.2</f>
        <v>1.5966243871200145</v>
      </c>
      <c r="AJ4" s="8">
        <f>AH4*1.2</f>
        <v>2.6166226041577465</v>
      </c>
      <c r="AK4" s="8">
        <f t="shared" ref="AK4:AK25" si="0">(Q4+W4)/B4</f>
        <v>1.3378944945866438</v>
      </c>
      <c r="AL4" s="8">
        <f t="shared" ref="AL4:AL25" si="1">(T4+Z4)/E4</f>
        <v>2.1815022088343299</v>
      </c>
      <c r="AM4" s="8">
        <f t="shared" ref="AM4:AM25" si="2">(R4+X4)/C4</f>
        <v>2.0532136351808479</v>
      </c>
      <c r="AN4" s="8">
        <f t="shared" ref="AN4:AN25" si="3">(U4+V4+AA4+AB4)/(F4+G4)</f>
        <v>3.0793226931744515</v>
      </c>
      <c r="AO4" s="8">
        <f>'30.06.2014'!AM4+'30.06.2014'!AN4</f>
        <v>2.346971122100932</v>
      </c>
      <c r="AP4" s="8">
        <f>'30.06.2014'!AO4+'30.06.2014'!AP4</f>
        <v>2.346939019012948</v>
      </c>
    </row>
    <row r="5" spans="1:42" x14ac:dyDescent="0.25">
      <c r="A5" s="54" t="s">
        <v>14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4">W5/B5</f>
        <v>0</v>
      </c>
      <c r="AD5" s="4">
        <f t="shared" ref="AD5:AD43" si="5">Z5/E5</f>
        <v>0</v>
      </c>
      <c r="AE5" s="4">
        <f t="shared" ref="AE5:AE43" si="6">(X5+Y5)/(C5+D5)</f>
        <v>0</v>
      </c>
      <c r="AF5" s="4">
        <f t="shared" ref="AF5:AF43" si="7">(AA5+AB5)/(F5+G5)</f>
        <v>0</v>
      </c>
      <c r="AG5" s="4">
        <f t="shared" ref="AG5:AG43" si="8">I5+AC5</f>
        <v>0.9</v>
      </c>
      <c r="AH5" s="4">
        <f t="shared" ref="AH5:AH43" si="9">K5+AD5</f>
        <v>1.0900000000000001</v>
      </c>
      <c r="AI5" s="8">
        <f t="shared" ref="AI5:AJ43" si="10">AG5*1.2</f>
        <v>1.08</v>
      </c>
      <c r="AJ5" s="8">
        <f t="shared" si="10"/>
        <v>1.3080000000000001</v>
      </c>
      <c r="AK5" s="8">
        <f t="shared" si="0"/>
        <v>0.83448706250065552</v>
      </c>
      <c r="AL5" s="8">
        <f t="shared" si="1"/>
        <v>1.0513394445204542</v>
      </c>
      <c r="AM5" s="8">
        <f t="shared" si="2"/>
        <v>0.77812921961415382</v>
      </c>
      <c r="AN5" s="8">
        <f t="shared" si="3"/>
        <v>1.2934140769794407</v>
      </c>
      <c r="AO5" s="8">
        <f>'30.06.2014'!AM5+'30.06.2014'!AN5</f>
        <v>2.6260807610117936</v>
      </c>
      <c r="AP5" s="8">
        <f>'30.06.2014'!AO5+'30.06.2014'!AP5</f>
        <v>2.7730640366049935</v>
      </c>
    </row>
    <row r="6" spans="1:42" s="36" customFormat="1" x14ac:dyDescent="0.25">
      <c r="A6" s="54" t="s">
        <v>80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4"/>
        <v>0.17665416825703317</v>
      </c>
      <c r="AD6" s="34">
        <f t="shared" si="5"/>
        <v>0.13488511580695767</v>
      </c>
      <c r="AE6" s="34"/>
      <c r="AF6" s="34"/>
      <c r="AG6" s="4">
        <f t="shared" si="8"/>
        <v>0.90665416825703316</v>
      </c>
      <c r="AH6" s="4">
        <f t="shared" si="9"/>
        <v>0.72488511580695758</v>
      </c>
      <c r="AI6" s="8">
        <f t="shared" si="10"/>
        <v>1.0879850019084398</v>
      </c>
      <c r="AJ6" s="8">
        <f t="shared" si="10"/>
        <v>0.86986213896834907</v>
      </c>
      <c r="AK6" s="35">
        <f t="shared" si="0"/>
        <v>0.90567816969397608</v>
      </c>
      <c r="AL6" s="35">
        <f t="shared" si="1"/>
        <v>0.72390883085724844</v>
      </c>
      <c r="AM6" s="35"/>
      <c r="AN6" s="35"/>
      <c r="AO6" s="8">
        <f>'30.06.2014'!AM6+'30.06.2014'!AN6</f>
        <v>1.5504993282071902</v>
      </c>
      <c r="AP6" s="8">
        <f>'30.06.2014'!AO6+'30.06.2014'!AP6</f>
        <v>0</v>
      </c>
    </row>
    <row r="7" spans="1:42" x14ac:dyDescent="0.25">
      <c r="A7" s="54" t="s">
        <v>97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4">
        <f t="shared" si="8"/>
        <v>0.79925338405195956</v>
      </c>
      <c r="AH7" s="4">
        <f t="shared" si="9"/>
        <v>1.0993674792544803</v>
      </c>
      <c r="AI7" s="8">
        <f t="shared" si="10"/>
        <v>0.95910406086235145</v>
      </c>
      <c r="AJ7" s="8">
        <f t="shared" si="10"/>
        <v>1.3192409751053764</v>
      </c>
      <c r="AK7" s="8">
        <f t="shared" si="0"/>
        <v>0.79925338405195956</v>
      </c>
      <c r="AL7" s="8">
        <f t="shared" si="1"/>
        <v>1.0993674792544803</v>
      </c>
      <c r="AM7" s="8">
        <f t="shared" si="2"/>
        <v>0.80154772519621764</v>
      </c>
      <c r="AN7" s="8">
        <f t="shared" si="3"/>
        <v>1.6965011825839753</v>
      </c>
      <c r="AO7" s="8">
        <f>'30.06.2014'!AM7+'30.06.2014'!AN7</f>
        <v>1.8986841564919803</v>
      </c>
      <c r="AP7" s="8">
        <f>'30.06.2014'!AO7+'30.06.2014'!AP7</f>
        <v>2.1387266827714582</v>
      </c>
    </row>
    <row r="8" spans="1:42" x14ac:dyDescent="0.25">
      <c r="A8" s="54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4"/>
        <v>0</v>
      </c>
      <c r="AD8" s="4">
        <f t="shared" si="5"/>
        <v>0</v>
      </c>
      <c r="AE8" s="4">
        <f t="shared" si="6"/>
        <v>0</v>
      </c>
      <c r="AF8" s="4">
        <f t="shared" si="7"/>
        <v>0</v>
      </c>
      <c r="AG8" s="4">
        <f t="shared" si="8"/>
        <v>0.88</v>
      </c>
      <c r="AH8" s="4">
        <f t="shared" si="9"/>
        <v>1.3</v>
      </c>
      <c r="AI8" s="8">
        <f t="shared" si="10"/>
        <v>1.056</v>
      </c>
      <c r="AJ8" s="8">
        <f t="shared" si="10"/>
        <v>1.56</v>
      </c>
      <c r="AK8" s="8">
        <f t="shared" si="0"/>
        <v>0.88003251834997398</v>
      </c>
      <c r="AL8" s="8">
        <f t="shared" si="1"/>
        <v>1.2995790594155217</v>
      </c>
      <c r="AM8" s="8">
        <f t="shared" si="2"/>
        <v>1.0519376194565246</v>
      </c>
      <c r="AN8" s="8">
        <f t="shared" si="3"/>
        <v>1.5630771489392941</v>
      </c>
      <c r="AO8" s="8">
        <f>'30.06.2014'!AM8+'30.06.2014'!AN8</f>
        <v>2.1800303362831337</v>
      </c>
      <c r="AP8" s="8">
        <f>'30.06.2014'!AO8+'30.06.2014'!AP8</f>
        <v>2.6091784206763839</v>
      </c>
    </row>
    <row r="9" spans="1:42" s="36" customFormat="1" x14ac:dyDescent="0.25">
      <c r="A9" s="54" t="s">
        <v>17</v>
      </c>
      <c r="B9" s="34">
        <v>12.874000000000001</v>
      </c>
      <c r="C9" s="34">
        <v>3.2320000000000002</v>
      </c>
      <c r="D9" s="34">
        <v>0</v>
      </c>
      <c r="E9" s="34">
        <v>12.874000000000001</v>
      </c>
      <c r="F9" s="34">
        <v>3.2320000000000002</v>
      </c>
      <c r="G9" s="34">
        <v>0</v>
      </c>
      <c r="H9" s="34">
        <v>44.454999999999998</v>
      </c>
      <c r="I9" s="34">
        <v>0.95</v>
      </c>
      <c r="J9" s="34">
        <v>0.95</v>
      </c>
      <c r="K9" s="34">
        <v>1.1299999999999999</v>
      </c>
      <c r="L9" s="34">
        <v>1.1299999999999999</v>
      </c>
      <c r="M9" s="34">
        <v>1.1399999999999999</v>
      </c>
      <c r="N9" s="34">
        <v>1.1399999999999999</v>
      </c>
      <c r="O9" s="34">
        <v>1.36</v>
      </c>
      <c r="P9" s="34">
        <v>1.36</v>
      </c>
      <c r="Q9" s="34">
        <v>9.3949999999999996</v>
      </c>
      <c r="R9" s="34">
        <v>2.911</v>
      </c>
      <c r="S9" s="34">
        <v>0</v>
      </c>
      <c r="T9" s="34">
        <v>15.593999999999999</v>
      </c>
      <c r="U9" s="34">
        <v>3.556</v>
      </c>
      <c r="V9" s="34">
        <v>9.2550000000000008</v>
      </c>
      <c r="W9" s="34"/>
      <c r="X9" s="34"/>
      <c r="Y9" s="34"/>
      <c r="Z9" s="34"/>
      <c r="AA9" s="34"/>
      <c r="AB9" s="34"/>
      <c r="AC9" s="34">
        <f t="shared" si="4"/>
        <v>0</v>
      </c>
      <c r="AD9" s="34">
        <f t="shared" si="5"/>
        <v>0</v>
      </c>
      <c r="AE9" s="34">
        <f t="shared" si="6"/>
        <v>0</v>
      </c>
      <c r="AF9" s="34">
        <f t="shared" si="7"/>
        <v>0</v>
      </c>
      <c r="AG9" s="4">
        <f t="shared" si="8"/>
        <v>0.95</v>
      </c>
      <c r="AH9" s="4">
        <f t="shared" si="9"/>
        <v>1.1299999999999999</v>
      </c>
      <c r="AI9" s="8">
        <f t="shared" si="10"/>
        <v>1.1399999999999999</v>
      </c>
      <c r="AJ9" s="8">
        <f t="shared" si="10"/>
        <v>1.3559999999999999</v>
      </c>
      <c r="AK9" s="35">
        <f t="shared" si="0"/>
        <v>0.72976541867329492</v>
      </c>
      <c r="AL9" s="35">
        <f t="shared" si="1"/>
        <v>1.2112785459064781</v>
      </c>
      <c r="AM9" s="35">
        <f t="shared" si="2"/>
        <v>0.90068069306930687</v>
      </c>
      <c r="AN9" s="35">
        <f t="shared" si="3"/>
        <v>3.9637995049504946</v>
      </c>
      <c r="AO9" s="8">
        <f>'30.06.2014'!AM9+'30.06.2014'!AN9</f>
        <v>2.0757307763476551</v>
      </c>
      <c r="AP9" s="8">
        <f>'30.06.2014'!AO9+'30.06.2014'!AP9</f>
        <v>5.1684927450399769</v>
      </c>
    </row>
    <row r="10" spans="1:42" x14ac:dyDescent="0.25">
      <c r="A10" s="54" t="s">
        <v>18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4"/>
        <v>1.0967769959169489E-2</v>
      </c>
      <c r="AD10" s="4">
        <f t="shared" si="5"/>
        <v>0</v>
      </c>
      <c r="AE10" s="4">
        <f t="shared" si="6"/>
        <v>0.10334020974245813</v>
      </c>
      <c r="AF10" s="4">
        <f t="shared" si="7"/>
        <v>0</v>
      </c>
      <c r="AG10" s="4">
        <f t="shared" si="8"/>
        <v>0.62096776995916947</v>
      </c>
      <c r="AH10" s="4">
        <f t="shared" si="9"/>
        <v>0.8</v>
      </c>
      <c r="AI10" s="8">
        <f t="shared" si="10"/>
        <v>0.74516132395100332</v>
      </c>
      <c r="AJ10" s="8">
        <f t="shared" si="10"/>
        <v>0.96</v>
      </c>
      <c r="AK10" s="8">
        <f t="shared" si="0"/>
        <v>0.61889388411085056</v>
      </c>
      <c r="AL10" s="8">
        <f t="shared" si="1"/>
        <v>0.79558602983379723</v>
      </c>
      <c r="AM10" s="8">
        <f t="shared" si="2"/>
        <v>0.81573140314685566</v>
      </c>
      <c r="AN10" s="8">
        <f t="shared" si="3"/>
        <v>0.84199271802577591</v>
      </c>
      <c r="AO10" s="8">
        <f>'30.06.2014'!AM10+'30.06.2014'!AN10</f>
        <v>1.3742450389308378</v>
      </c>
      <c r="AP10" s="8">
        <f>'30.06.2014'!AO10+'30.06.2014'!AP10</f>
        <v>1.5741781721855328</v>
      </c>
    </row>
    <row r="11" spans="1:42" x14ac:dyDescent="0.25">
      <c r="A11" s="54" t="s">
        <v>19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29.277999999999999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0</v>
      </c>
      <c r="AD11" s="4">
        <f t="shared" si="5"/>
        <v>0</v>
      </c>
      <c r="AE11" s="4">
        <f t="shared" si="6"/>
        <v>0</v>
      </c>
      <c r="AF11" s="4">
        <f t="shared" si="7"/>
        <v>0</v>
      </c>
      <c r="AG11" s="4">
        <f t="shared" si="8"/>
        <v>0.98</v>
      </c>
      <c r="AH11" s="4">
        <f t="shared" si="9"/>
        <v>1.3</v>
      </c>
      <c r="AI11" s="8">
        <f t="shared" si="10"/>
        <v>1.1759999999999999</v>
      </c>
      <c r="AJ11" s="8">
        <f t="shared" si="10"/>
        <v>1.56</v>
      </c>
      <c r="AK11" s="8">
        <f t="shared" si="0"/>
        <v>0.97989817704056492</v>
      </c>
      <c r="AL11" s="8">
        <f t="shared" si="1"/>
        <v>1.299988393108823</v>
      </c>
      <c r="AM11" s="8">
        <f t="shared" si="2"/>
        <v>0.98074142916150364</v>
      </c>
      <c r="AN11" s="8">
        <f t="shared" si="3"/>
        <v>1.2678339818417639</v>
      </c>
      <c r="AO11" s="8">
        <f>'30.06.2014'!AM11+'30.06.2014'!AN11</f>
        <v>2.4022828285200513</v>
      </c>
      <c r="AP11" s="8">
        <f>'30.06.2014'!AO11+'30.06.2014'!AP11</f>
        <v>2.3747646339079234</v>
      </c>
    </row>
    <row r="12" spans="1:42" s="36" customFormat="1" x14ac:dyDescent="0.25">
      <c r="A12" s="54" t="s">
        <v>20</v>
      </c>
      <c r="B12" s="34">
        <v>36.872999999999998</v>
      </c>
      <c r="C12" s="34">
        <v>11.788</v>
      </c>
      <c r="D12" s="34">
        <v>0</v>
      </c>
      <c r="E12" s="34">
        <v>36.313000000000002</v>
      </c>
      <c r="F12" s="34">
        <v>7.87</v>
      </c>
      <c r="G12" s="34">
        <v>0</v>
      </c>
      <c r="H12" s="34"/>
      <c r="I12" s="34">
        <v>0.8</v>
      </c>
      <c r="J12" s="34">
        <v>0.8</v>
      </c>
      <c r="K12" s="34">
        <v>1.6</v>
      </c>
      <c r="L12" s="34">
        <v>1.6</v>
      </c>
      <c r="M12" s="34">
        <v>0.96</v>
      </c>
      <c r="N12" s="34">
        <v>0.96</v>
      </c>
      <c r="O12" s="34">
        <v>1.92</v>
      </c>
      <c r="P12" s="34">
        <v>1.92</v>
      </c>
      <c r="Q12" s="34">
        <v>25.811</v>
      </c>
      <c r="R12" s="34">
        <v>8.2520000000000007</v>
      </c>
      <c r="S12" s="34">
        <v>0</v>
      </c>
      <c r="T12" s="34">
        <v>53.38</v>
      </c>
      <c r="U12" s="34">
        <v>11.569000000000001</v>
      </c>
      <c r="V12" s="34"/>
      <c r="W12" s="34"/>
      <c r="X12" s="34"/>
      <c r="Y12" s="34"/>
      <c r="Z12" s="34"/>
      <c r="AA12" s="34"/>
      <c r="AB12" s="34"/>
      <c r="AC12" s="34">
        <f t="shared" si="4"/>
        <v>0</v>
      </c>
      <c r="AD12" s="34">
        <f t="shared" si="5"/>
        <v>0</v>
      </c>
      <c r="AE12" s="34">
        <f t="shared" si="6"/>
        <v>0</v>
      </c>
      <c r="AF12" s="34">
        <f t="shared" si="7"/>
        <v>0</v>
      </c>
      <c r="AG12" s="4">
        <f t="shared" si="8"/>
        <v>0.8</v>
      </c>
      <c r="AH12" s="4">
        <f t="shared" si="9"/>
        <v>1.6</v>
      </c>
      <c r="AI12" s="8">
        <f t="shared" si="10"/>
        <v>0.96</v>
      </c>
      <c r="AJ12" s="8">
        <f t="shared" si="10"/>
        <v>1.92</v>
      </c>
      <c r="AK12" s="35">
        <f t="shared" si="0"/>
        <v>0.69999728798850114</v>
      </c>
      <c r="AL12" s="35">
        <f t="shared" si="1"/>
        <v>1.4699969707818137</v>
      </c>
      <c r="AM12" s="35">
        <f t="shared" si="2"/>
        <v>0.70003393281303028</v>
      </c>
      <c r="AN12" s="35">
        <f t="shared" si="3"/>
        <v>1.470012706480305</v>
      </c>
      <c r="AO12" s="8">
        <f>'30.06.2014'!AM12+'30.06.2014'!AN12</f>
        <v>2.4000215457092837</v>
      </c>
      <c r="AP12" s="8">
        <f>'30.06.2014'!AO12+'30.06.2014'!AP12</f>
        <v>2.3999894428987565</v>
      </c>
    </row>
    <row r="13" spans="1:42" x14ac:dyDescent="0.25">
      <c r="A13" s="54" t="s">
        <v>98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4">
        <f t="shared" si="8"/>
        <v>1.1499999999999999</v>
      </c>
      <c r="AH13" s="4">
        <f t="shared" si="9"/>
        <v>1.3</v>
      </c>
      <c r="AI13" s="8">
        <f t="shared" si="10"/>
        <v>1.38</v>
      </c>
      <c r="AJ13" s="8">
        <f t="shared" si="10"/>
        <v>1.56</v>
      </c>
      <c r="AK13" s="8">
        <f t="shared" si="0"/>
        <v>1.1520338946782789</v>
      </c>
      <c r="AL13" s="8">
        <f t="shared" si="1"/>
        <v>1.3016703656114941</v>
      </c>
      <c r="AM13" s="8">
        <f t="shared" si="2"/>
        <v>1.2099607267705321</v>
      </c>
      <c r="AN13" s="8">
        <f t="shared" si="3"/>
        <v>1.3286790266512165</v>
      </c>
      <c r="AO13" s="8">
        <f>'30.06.2014'!AM13+'30.06.2014'!AN13</f>
        <v>2.4523666282215664</v>
      </c>
      <c r="AP13" s="8">
        <f>'30.06.2014'!AO13+'30.06.2014'!AP13</f>
        <v>2.5386758257819348</v>
      </c>
    </row>
    <row r="14" spans="1:42" x14ac:dyDescent="0.25">
      <c r="A14" s="54" t="s">
        <v>21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4"/>
        <v>0.11849604637715984</v>
      </c>
      <c r="AD14" s="4">
        <f t="shared" si="5"/>
        <v>0.11882713454940048</v>
      </c>
      <c r="AE14" s="4">
        <f t="shared" si="6"/>
        <v>7.8722718617255022E-2</v>
      </c>
      <c r="AF14" s="4">
        <f t="shared" si="7"/>
        <v>6.5533099571828804E-2</v>
      </c>
      <c r="AG14" s="4">
        <f t="shared" si="8"/>
        <v>0.99849604637715983</v>
      </c>
      <c r="AH14" s="4">
        <f t="shared" si="9"/>
        <v>1.0288271345494004</v>
      </c>
      <c r="AI14" s="8">
        <f t="shared" si="10"/>
        <v>1.1981952556525917</v>
      </c>
      <c r="AJ14" s="8">
        <f t="shared" si="10"/>
        <v>1.2345925614592805</v>
      </c>
      <c r="AK14" s="8">
        <f t="shared" si="0"/>
        <v>0.99849814896860367</v>
      </c>
      <c r="AL14" s="8">
        <f t="shared" si="1"/>
        <v>1.0288065780725819</v>
      </c>
      <c r="AM14" s="8">
        <f t="shared" si="2"/>
        <v>0.95872857770616671</v>
      </c>
      <c r="AN14" s="8">
        <f t="shared" si="3"/>
        <v>0.97554666713653904</v>
      </c>
      <c r="AO14" s="8">
        <f>'30.06.2014'!AM14+'30.06.2014'!AN14</f>
        <v>2.0179334760088024</v>
      </c>
      <c r="AP14" s="8">
        <f>'30.06.2014'!AO14+'30.06.2014'!AP14</f>
        <v>2.2320508154529168</v>
      </c>
    </row>
    <row r="15" spans="1:42" s="36" customFormat="1" x14ac:dyDescent="0.25">
      <c r="A15" s="54" t="s">
        <v>22</v>
      </c>
      <c r="B15" s="34">
        <v>48.48</v>
      </c>
      <c r="C15" s="34">
        <v>6.8789999999999996</v>
      </c>
      <c r="D15" s="34">
        <v>7.4999999999999997E-2</v>
      </c>
      <c r="E15" s="34">
        <v>46.804000000000002</v>
      </c>
      <c r="F15" s="34">
        <v>4.7789999999999999</v>
      </c>
      <c r="G15" s="34"/>
      <c r="H15" s="34"/>
      <c r="I15" s="34">
        <v>1.1399999999999999</v>
      </c>
      <c r="J15" s="34">
        <v>1.68</v>
      </c>
      <c r="K15" s="34">
        <v>1.68</v>
      </c>
      <c r="L15" s="34">
        <v>2.71</v>
      </c>
      <c r="M15" s="34">
        <v>1.3680000000000001</v>
      </c>
      <c r="N15" s="34">
        <v>2.016</v>
      </c>
      <c r="O15" s="34">
        <v>2.016</v>
      </c>
      <c r="P15" s="34">
        <v>3.2519999999999998</v>
      </c>
      <c r="Q15" s="34">
        <v>55.267000000000003</v>
      </c>
      <c r="R15" s="34">
        <v>11.557</v>
      </c>
      <c r="S15" s="34">
        <v>0.126</v>
      </c>
      <c r="T15" s="34">
        <v>78.631</v>
      </c>
      <c r="U15" s="34">
        <v>12.951000000000001</v>
      </c>
      <c r="V15" s="34">
        <v>0</v>
      </c>
      <c r="W15" s="34">
        <v>7.694</v>
      </c>
      <c r="X15" s="34">
        <v>0.33</v>
      </c>
      <c r="Y15" s="34">
        <v>1.9E-2</v>
      </c>
      <c r="Z15" s="34">
        <v>0</v>
      </c>
      <c r="AA15" s="34">
        <v>0</v>
      </c>
      <c r="AB15" s="34">
        <v>0</v>
      </c>
      <c r="AC15" s="34">
        <f t="shared" si="4"/>
        <v>0.15870462046204623</v>
      </c>
      <c r="AD15" s="34">
        <f t="shared" si="5"/>
        <v>0</v>
      </c>
      <c r="AE15" s="34">
        <f t="shared" si="6"/>
        <v>5.0186942766752951E-2</v>
      </c>
      <c r="AF15" s="34">
        <f t="shared" si="7"/>
        <v>0</v>
      </c>
      <c r="AG15" s="4">
        <f t="shared" si="8"/>
        <v>1.298704620462046</v>
      </c>
      <c r="AH15" s="4">
        <f t="shared" si="9"/>
        <v>1.68</v>
      </c>
      <c r="AI15" s="8">
        <f t="shared" si="10"/>
        <v>1.5584455445544552</v>
      </c>
      <c r="AJ15" s="8">
        <f t="shared" si="10"/>
        <v>2.016</v>
      </c>
      <c r="AK15" s="35">
        <f t="shared" si="0"/>
        <v>1.2987004950495051</v>
      </c>
      <c r="AL15" s="35">
        <f t="shared" si="1"/>
        <v>1.6800059823946671</v>
      </c>
      <c r="AM15" s="35">
        <f t="shared" si="2"/>
        <v>1.7280127925570579</v>
      </c>
      <c r="AN15" s="35">
        <f t="shared" si="3"/>
        <v>2.7099811676082863</v>
      </c>
      <c r="AO15" s="8">
        <f>'30.06.2014'!AM15+'30.06.2014'!AN15</f>
        <v>3.1190108931600786</v>
      </c>
      <c r="AP15" s="8">
        <f>'30.06.2014'!AO15+'30.06.2014'!AP15</f>
        <v>4.4958105471821259</v>
      </c>
    </row>
    <row r="16" spans="1:42" x14ac:dyDescent="0.25">
      <c r="A16" s="54" t="s">
        <v>23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f>I16*1.2</f>
        <v>1.236</v>
      </c>
      <c r="N16" s="4">
        <f>J16*1.2</f>
        <v>1.008</v>
      </c>
      <c r="O16" s="4">
        <f>K16*1.2</f>
        <v>1.236</v>
      </c>
      <c r="P16" s="4">
        <f>L16*1.2</f>
        <v>1.008</v>
      </c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>
        <v>0.84299999999999997</v>
      </c>
      <c r="AB16" s="4"/>
      <c r="AC16" s="4">
        <f t="shared" si="4"/>
        <v>6.9620980531868437E-2</v>
      </c>
      <c r="AD16" s="4">
        <f t="shared" si="5"/>
        <v>3.5452454816255349E-2</v>
      </c>
      <c r="AE16" s="4">
        <f t="shared" si="6"/>
        <v>6.6647452986526398E-2</v>
      </c>
      <c r="AF16" s="4">
        <f t="shared" si="7"/>
        <v>7.6448716786070556E-2</v>
      </c>
      <c r="AG16" s="4">
        <f t="shared" si="8"/>
        <v>1.0996209805318684</v>
      </c>
      <c r="AH16" s="4">
        <f t="shared" si="9"/>
        <v>1.0654524548162554</v>
      </c>
      <c r="AI16" s="8">
        <f t="shared" si="10"/>
        <v>1.319545176638242</v>
      </c>
      <c r="AJ16" s="8">
        <f t="shared" si="10"/>
        <v>1.2785429457795063</v>
      </c>
      <c r="AK16" s="8">
        <f t="shared" si="0"/>
        <v>0.51169926678465538</v>
      </c>
      <c r="AL16" s="8">
        <f t="shared" si="1"/>
        <v>1.0327977651216991</v>
      </c>
      <c r="AM16" s="8">
        <f t="shared" si="2"/>
        <v>0.87509244802366659</v>
      </c>
      <c r="AN16" s="8">
        <f t="shared" si="3"/>
        <v>0.86832320667452612</v>
      </c>
      <c r="AO16" s="8">
        <f>'30.06.2014'!AM16+'30.06.2014'!AN16</f>
        <v>2.5230304146931601</v>
      </c>
      <c r="AP16" s="8">
        <f>'30.06.2014'!AO16+'30.06.2014'!AP16</f>
        <v>3.0360881986402903</v>
      </c>
    </row>
    <row r="17" spans="1:42" x14ac:dyDescent="0.25">
      <c r="A17" s="54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4"/>
        <v>0</v>
      </c>
      <c r="AD17" s="4">
        <f t="shared" si="5"/>
        <v>0</v>
      </c>
      <c r="AE17" s="4">
        <f t="shared" si="6"/>
        <v>0</v>
      </c>
      <c r="AF17" s="4">
        <f t="shared" si="7"/>
        <v>0</v>
      </c>
      <c r="AG17" s="4">
        <f t="shared" si="8"/>
        <v>0.88</v>
      </c>
      <c r="AH17" s="4">
        <f t="shared" si="9"/>
        <v>1.64</v>
      </c>
      <c r="AI17" s="8">
        <f t="shared" si="10"/>
        <v>1.056</v>
      </c>
      <c r="AJ17" s="8">
        <f t="shared" si="10"/>
        <v>1.9679999999999997</v>
      </c>
      <c r="AK17" s="8">
        <f t="shared" si="0"/>
        <v>0.87942701671976364</v>
      </c>
      <c r="AL17" s="8">
        <f t="shared" si="1"/>
        <v>1.639238711141366</v>
      </c>
      <c r="AM17" s="8">
        <f t="shared" si="2"/>
        <v>1.0438565051643804</v>
      </c>
      <c r="AN17" s="8">
        <f t="shared" si="3"/>
        <v>1.8885325850953669</v>
      </c>
      <c r="AO17" s="8">
        <f>'30.06.2014'!AM17+'30.06.2014'!AN17</f>
        <v>3.3507256815807125</v>
      </c>
      <c r="AP17" s="8">
        <f>'30.06.2014'!AO17+'30.06.2014'!AP17</f>
        <v>3.3423206665891336</v>
      </c>
    </row>
    <row r="18" spans="1:42" s="36" customFormat="1" x14ac:dyDescent="0.25">
      <c r="A18" s="54" t="s">
        <v>99</v>
      </c>
      <c r="B18" s="34">
        <v>41.515999999999998</v>
      </c>
      <c r="C18" s="34">
        <v>14.92</v>
      </c>
      <c r="D18" s="34">
        <v>0</v>
      </c>
      <c r="E18" s="34">
        <v>38.89</v>
      </c>
      <c r="F18" s="34">
        <v>13.564</v>
      </c>
      <c r="G18" s="34">
        <v>0</v>
      </c>
      <c r="H18" s="34"/>
      <c r="I18" s="34">
        <v>1</v>
      </c>
      <c r="J18" s="34">
        <v>1</v>
      </c>
      <c r="K18" s="34">
        <v>2.08</v>
      </c>
      <c r="L18" s="34">
        <v>2.08</v>
      </c>
      <c r="M18" s="34">
        <v>1.2</v>
      </c>
      <c r="N18" s="34">
        <v>1.2</v>
      </c>
      <c r="O18" s="34">
        <v>2.496</v>
      </c>
      <c r="P18" s="34">
        <v>2.496</v>
      </c>
      <c r="Q18" s="34">
        <v>40.279000000000003</v>
      </c>
      <c r="R18" s="34">
        <v>14.988</v>
      </c>
      <c r="S18" s="34">
        <v>0</v>
      </c>
      <c r="T18" s="34">
        <v>80.891000000000005</v>
      </c>
      <c r="U18" s="34">
        <v>28.213000000000001</v>
      </c>
      <c r="V18" s="34">
        <v>0</v>
      </c>
      <c r="W18" s="34">
        <v>4.5049999999999999</v>
      </c>
      <c r="X18" s="34">
        <v>1.718</v>
      </c>
      <c r="Y18" s="34">
        <v>0</v>
      </c>
      <c r="Z18" s="34">
        <v>6.2770000000000001</v>
      </c>
      <c r="AA18" s="34">
        <v>2.1869999999999998</v>
      </c>
      <c r="AB18" s="34">
        <v>0</v>
      </c>
      <c r="AC18" s="34">
        <f t="shared" si="4"/>
        <v>0.1085123807688602</v>
      </c>
      <c r="AD18" s="34">
        <f t="shared" si="5"/>
        <v>0.16140395988686038</v>
      </c>
      <c r="AE18" s="34">
        <f t="shared" si="6"/>
        <v>0.11514745308310992</v>
      </c>
      <c r="AF18" s="34">
        <f t="shared" si="7"/>
        <v>0.16123562370982009</v>
      </c>
      <c r="AG18" s="4">
        <f t="shared" si="8"/>
        <v>1.1085123807688602</v>
      </c>
      <c r="AH18" s="4">
        <f t="shared" si="9"/>
        <v>2.2414039598868603</v>
      </c>
      <c r="AI18" s="8">
        <f t="shared" si="10"/>
        <v>1.3302148569226322</v>
      </c>
      <c r="AJ18" s="8">
        <f t="shared" si="10"/>
        <v>2.6896847518642324</v>
      </c>
      <c r="AK18" s="35">
        <f t="shared" si="0"/>
        <v>1.0787166393679548</v>
      </c>
      <c r="AL18" s="35">
        <f t="shared" si="1"/>
        <v>2.2413988171766523</v>
      </c>
      <c r="AM18" s="35">
        <f t="shared" si="2"/>
        <v>1.11970509383378</v>
      </c>
      <c r="AN18" s="35">
        <f t="shared" si="3"/>
        <v>2.2412267767620171</v>
      </c>
      <c r="AO18" s="8">
        <f>'30.06.2014'!AM18+'30.06.2014'!AN18</f>
        <v>3.4563308182987122</v>
      </c>
      <c r="AP18" s="8">
        <f>'30.06.2014'!AO18+'30.06.2014'!AP18</f>
        <v>3.3255222202912771</v>
      </c>
    </row>
    <row r="19" spans="1:42" x14ac:dyDescent="0.25">
      <c r="A19" s="55" t="s">
        <v>49</v>
      </c>
      <c r="B19" s="4" t="s">
        <v>59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 t="shared" si="8"/>
        <v>0</v>
      </c>
      <c r="AH19" s="4">
        <f t="shared" si="9"/>
        <v>0</v>
      </c>
      <c r="AI19" s="8">
        <f t="shared" si="10"/>
        <v>0</v>
      </c>
      <c r="AJ19" s="8">
        <f t="shared" si="10"/>
        <v>0</v>
      </c>
      <c r="AK19" s="8"/>
      <c r="AL19" s="8"/>
      <c r="AM19" s="8"/>
      <c r="AN19" s="8"/>
      <c r="AO19" s="8">
        <f>'30.06.2014'!AM19+'30.06.2014'!AN19</f>
        <v>2.5976871297230852</v>
      </c>
      <c r="AP19" s="8">
        <f>'30.06.2014'!AO19+'30.06.2014'!AP19</f>
        <v>3.1130225845320352</v>
      </c>
    </row>
    <row r="20" spans="1:42" x14ac:dyDescent="0.25">
      <c r="A20" s="54" t="s">
        <v>26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4"/>
        <v>5.9174293350611491E-3</v>
      </c>
      <c r="AD20" s="4">
        <f t="shared" si="5"/>
        <v>5.889227873654812E-3</v>
      </c>
      <c r="AE20" s="4">
        <f t="shared" si="6"/>
        <v>1.4628205774898577E-3</v>
      </c>
      <c r="AF20" s="4">
        <f t="shared" si="7"/>
        <v>9.4609936746499425E-4</v>
      </c>
      <c r="AG20" s="4">
        <f t="shared" si="8"/>
        <v>0.88369138252207013</v>
      </c>
      <c r="AH20" s="4">
        <f t="shared" si="9"/>
        <v>1.6710127549342522</v>
      </c>
      <c r="AI20" s="8">
        <f t="shared" si="10"/>
        <v>1.0604296590264841</v>
      </c>
      <c r="AJ20" s="8">
        <f t="shared" si="10"/>
        <v>2.0052153059211024</v>
      </c>
      <c r="AK20" s="8">
        <f t="shared" si="0"/>
        <v>0.88369138252207025</v>
      </c>
      <c r="AL20" s="8">
        <f t="shared" si="1"/>
        <v>1.6710127549342522</v>
      </c>
      <c r="AM20" s="8">
        <f t="shared" si="2"/>
        <v>0.94171776930670958</v>
      </c>
      <c r="AN20" s="8">
        <f t="shared" si="3"/>
        <v>2.1638049413418394</v>
      </c>
      <c r="AO20" s="8">
        <f>'30.06.2014'!AM20+'30.06.2014'!AN20</f>
        <v>1.939998181311839</v>
      </c>
      <c r="AP20" s="8">
        <f>'30.06.2014'!AO20+'30.06.2014'!AP20</f>
        <v>1.9400278387510816</v>
      </c>
    </row>
    <row r="21" spans="1:42" s="36" customFormat="1" x14ac:dyDescent="0.25">
      <c r="A21" s="54" t="s">
        <v>27</v>
      </c>
      <c r="B21" s="34">
        <v>27.053999999999998</v>
      </c>
      <c r="C21" s="34">
        <v>8.9260000000000002</v>
      </c>
      <c r="D21" s="34">
        <v>0</v>
      </c>
      <c r="E21" s="34">
        <v>24.202999999999999</v>
      </c>
      <c r="F21" s="34">
        <v>3.0680000000000001</v>
      </c>
      <c r="G21" s="34">
        <v>0</v>
      </c>
      <c r="H21" s="34"/>
      <c r="I21" s="34">
        <v>0.8</v>
      </c>
      <c r="J21" s="34">
        <v>0.8</v>
      </c>
      <c r="K21" s="34">
        <v>1.1399999999999999</v>
      </c>
      <c r="L21" s="34">
        <v>1.1399999999999999</v>
      </c>
      <c r="M21" s="34">
        <v>0.96</v>
      </c>
      <c r="N21" s="34">
        <v>0.96</v>
      </c>
      <c r="O21" s="34">
        <v>1.37</v>
      </c>
      <c r="P21" s="34">
        <v>1.37</v>
      </c>
      <c r="Q21" s="34">
        <v>20.622</v>
      </c>
      <c r="R21" s="34">
        <v>8.1769999999999996</v>
      </c>
      <c r="S21" s="34">
        <v>0</v>
      </c>
      <c r="T21" s="34">
        <v>26.148</v>
      </c>
      <c r="U21" s="34">
        <v>4.976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f t="shared" si="4"/>
        <v>0</v>
      </c>
      <c r="AD21" s="34">
        <f t="shared" si="5"/>
        <v>0</v>
      </c>
      <c r="AE21" s="34">
        <f t="shared" si="6"/>
        <v>0</v>
      </c>
      <c r="AF21" s="34">
        <f t="shared" si="7"/>
        <v>0</v>
      </c>
      <c r="AG21" s="4">
        <f t="shared" si="8"/>
        <v>0.8</v>
      </c>
      <c r="AH21" s="4">
        <f t="shared" si="9"/>
        <v>1.1399999999999999</v>
      </c>
      <c r="AI21" s="8">
        <f t="shared" si="10"/>
        <v>0.96</v>
      </c>
      <c r="AJ21" s="8">
        <f t="shared" si="10"/>
        <v>1.3679999999999999</v>
      </c>
      <c r="AK21" s="35">
        <f t="shared" si="0"/>
        <v>0.76225327123530717</v>
      </c>
      <c r="AL21" s="35">
        <f t="shared" si="1"/>
        <v>1.0803619386026526</v>
      </c>
      <c r="AM21" s="35">
        <f t="shared" si="2"/>
        <v>0.9160878332959892</v>
      </c>
      <c r="AN21" s="35">
        <f t="shared" si="3"/>
        <v>1.621903520208605</v>
      </c>
      <c r="AO21" s="8">
        <f>'30.06.2014'!AM21+'30.06.2014'!AN21</f>
        <v>2.5299921016955285</v>
      </c>
      <c r="AP21" s="8">
        <f>'30.06.2014'!AO21+'30.06.2014'!AP21</f>
        <v>2.530007708983069</v>
      </c>
    </row>
    <row r="22" spans="1:42" x14ac:dyDescent="0.25">
      <c r="A22" s="54" t="s">
        <v>100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4"/>
        <v>0</v>
      </c>
      <c r="AD22" s="4">
        <f t="shared" si="5"/>
        <v>0</v>
      </c>
      <c r="AE22" s="4">
        <f t="shared" si="6"/>
        <v>0</v>
      </c>
      <c r="AF22" s="4">
        <f t="shared" si="7"/>
        <v>0</v>
      </c>
      <c r="AG22" s="4">
        <f t="shared" si="8"/>
        <v>1.1100000000000001</v>
      </c>
      <c r="AH22" s="4">
        <f t="shared" si="9"/>
        <v>1.42</v>
      </c>
      <c r="AI22" s="8">
        <f t="shared" si="10"/>
        <v>1.3320000000000001</v>
      </c>
      <c r="AJ22" s="8">
        <f t="shared" si="10"/>
        <v>1.704</v>
      </c>
      <c r="AK22" s="8">
        <f t="shared" si="0"/>
        <v>1.0845812438757276</v>
      </c>
      <c r="AL22" s="8">
        <f t="shared" si="1"/>
        <v>1.373533830622842</v>
      </c>
      <c r="AM22" s="8">
        <f t="shared" si="2"/>
        <v>1.080019864260884</v>
      </c>
      <c r="AN22" s="8">
        <f t="shared" si="3"/>
        <v>1.3716961563845502</v>
      </c>
      <c r="AO22" s="8">
        <f>'30.06.2014'!AM22+'30.06.2014'!AN22</f>
        <v>2.4562489979843418</v>
      </c>
      <c r="AP22" s="8">
        <f>'30.06.2014'!AO22+'30.06.2014'!AP22</f>
        <v>2.979443497633913</v>
      </c>
    </row>
    <row r="23" spans="1:42" x14ac:dyDescent="0.25">
      <c r="A23" s="54" t="s">
        <v>84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4"/>
        <v>0.10616369895976012</v>
      </c>
      <c r="AD23" s="4">
        <f t="shared" si="5"/>
        <v>0.10538616644262495</v>
      </c>
      <c r="AE23" s="4">
        <f t="shared" si="6"/>
        <v>0.17103031745559491</v>
      </c>
      <c r="AF23" s="4">
        <f t="shared" si="7"/>
        <v>0.16326458289035367</v>
      </c>
      <c r="AG23" s="4">
        <f t="shared" si="8"/>
        <v>0.86816369895976009</v>
      </c>
      <c r="AH23" s="4">
        <f t="shared" si="9"/>
        <v>1.3183861664426251</v>
      </c>
      <c r="AI23" s="8">
        <f t="shared" si="10"/>
        <v>1.041796438751712</v>
      </c>
      <c r="AJ23" s="8">
        <f t="shared" si="10"/>
        <v>1.58206339973115</v>
      </c>
      <c r="AK23" s="8">
        <f t="shared" si="0"/>
        <v>0.867745159737904</v>
      </c>
      <c r="AL23" s="8">
        <f t="shared" si="1"/>
        <v>1.3183505438103387</v>
      </c>
      <c r="AM23" s="8">
        <f t="shared" si="2"/>
        <v>0.93286424087352371</v>
      </c>
      <c r="AN23" s="8">
        <f t="shared" si="3"/>
        <v>1.8613296477425756</v>
      </c>
      <c r="AO23" s="8">
        <f>'30.06.2014'!AM23+'30.06.2014'!AN23</f>
        <v>1.7894151905732167</v>
      </c>
      <c r="AP23" s="8">
        <f>'30.06.2014'!AO23+'30.06.2014'!AP23</f>
        <v>2.7189699362382793</v>
      </c>
    </row>
    <row r="24" spans="1:42" s="36" customFormat="1" x14ac:dyDescent="0.25">
      <c r="A24" s="54" t="s">
        <v>101</v>
      </c>
      <c r="B24" s="34">
        <v>65.808000000000007</v>
      </c>
      <c r="C24" s="34">
        <v>30.744</v>
      </c>
      <c r="D24" s="34">
        <v>0</v>
      </c>
      <c r="E24" s="34">
        <v>62.63</v>
      </c>
      <c r="F24" s="34">
        <v>20.655000000000001</v>
      </c>
      <c r="G24" s="34"/>
      <c r="H24" s="34"/>
      <c r="I24" s="34">
        <v>0.89</v>
      </c>
      <c r="J24" s="34">
        <v>1.28</v>
      </c>
      <c r="K24" s="34">
        <v>0.89</v>
      </c>
      <c r="L24" s="34">
        <v>1.28</v>
      </c>
      <c r="M24" s="34">
        <v>1.0680000000000001</v>
      </c>
      <c r="N24" s="34">
        <v>1.536</v>
      </c>
      <c r="O24" s="34">
        <v>1.0680000000000001</v>
      </c>
      <c r="P24" s="34">
        <v>1.536</v>
      </c>
      <c r="Q24" s="34">
        <v>58.569000000000003</v>
      </c>
      <c r="R24" s="34">
        <v>39.351999999999997</v>
      </c>
      <c r="S24" s="34">
        <v>0</v>
      </c>
      <c r="T24" s="34">
        <v>56.006</v>
      </c>
      <c r="U24" s="34">
        <v>30.353000000000002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f t="shared" si="4"/>
        <v>0</v>
      </c>
      <c r="AD24" s="34">
        <f t="shared" si="5"/>
        <v>0</v>
      </c>
      <c r="AE24" s="34">
        <f t="shared" si="6"/>
        <v>0</v>
      </c>
      <c r="AF24" s="34">
        <f t="shared" si="7"/>
        <v>0</v>
      </c>
      <c r="AG24" s="4">
        <f t="shared" si="8"/>
        <v>0.89</v>
      </c>
      <c r="AH24" s="4">
        <f t="shared" si="9"/>
        <v>0.89</v>
      </c>
      <c r="AI24" s="8">
        <f t="shared" si="10"/>
        <v>1.0680000000000001</v>
      </c>
      <c r="AJ24" s="8">
        <f t="shared" si="10"/>
        <v>1.0680000000000001</v>
      </c>
      <c r="AK24" s="35">
        <f t="shared" si="0"/>
        <v>0.88999817651349378</v>
      </c>
      <c r="AL24" s="35">
        <f t="shared" si="1"/>
        <v>0.8942359891425834</v>
      </c>
      <c r="AM24" s="35">
        <f t="shared" si="2"/>
        <v>1.2799895914650012</v>
      </c>
      <c r="AN24" s="35">
        <f t="shared" si="3"/>
        <v>1.469523117889131</v>
      </c>
      <c r="AO24" s="8">
        <f>'30.06.2014'!AM24+'30.06.2014'!AN24</f>
        <v>2.0033780086710102</v>
      </c>
      <c r="AP24" s="8">
        <f>'30.06.2014'!AO24+'30.06.2014'!AP24</f>
        <v>1.7771860110078737</v>
      </c>
    </row>
    <row r="25" spans="1:42" x14ac:dyDescent="0.25">
      <c r="A25" s="54" t="s">
        <v>28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4"/>
        <v>0</v>
      </c>
      <c r="AD25" s="4">
        <f t="shared" si="5"/>
        <v>0</v>
      </c>
      <c r="AE25" s="4">
        <f t="shared" si="6"/>
        <v>0</v>
      </c>
      <c r="AF25" s="4">
        <f t="shared" si="7"/>
        <v>0</v>
      </c>
      <c r="AG25" s="4">
        <f t="shared" si="8"/>
        <v>0.75</v>
      </c>
      <c r="AH25" s="4">
        <f t="shared" si="9"/>
        <v>1.24</v>
      </c>
      <c r="AI25" s="8">
        <f t="shared" si="10"/>
        <v>0.89999999999999991</v>
      </c>
      <c r="AJ25" s="8">
        <f t="shared" si="10"/>
        <v>1.488</v>
      </c>
      <c r="AK25" s="8">
        <f t="shared" si="0"/>
        <v>0.75615624673314896</v>
      </c>
      <c r="AL25" s="8">
        <f t="shared" si="1"/>
        <v>1.2315762399589876</v>
      </c>
      <c r="AM25" s="8">
        <f t="shared" si="2"/>
        <v>0.65771646125267458</v>
      </c>
      <c r="AN25" s="8">
        <f t="shared" si="3"/>
        <v>1.1102469659745284</v>
      </c>
      <c r="AO25" s="8">
        <f>'30.06.2014'!AM25+'30.06.2014'!AN25</f>
        <v>2.4950301728984026</v>
      </c>
      <c r="AP25" s="8">
        <f>'30.06.2014'!AO25+'30.06.2014'!AP25</f>
        <v>2.806720944300821</v>
      </c>
    </row>
    <row r="26" spans="1:42" x14ac:dyDescent="0.25">
      <c r="A26" s="54" t="s">
        <v>29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4">
        <f t="shared" si="8"/>
        <v>0.95</v>
      </c>
      <c r="AH26" s="4">
        <f t="shared" si="9"/>
        <v>1.2</v>
      </c>
      <c r="AI26" s="8">
        <f t="shared" si="10"/>
        <v>1.1399999999999999</v>
      </c>
      <c r="AJ26" s="8">
        <f t="shared" si="10"/>
        <v>1.44</v>
      </c>
      <c r="AK26" s="8">
        <f>(Q26+W26)/B26</f>
        <v>0.94997561885093085</v>
      </c>
      <c r="AL26" s="8">
        <f>(T26+Z26)/E26</f>
        <v>1.199990389697756</v>
      </c>
      <c r="AM26" s="8">
        <f>(R26+X26)/C26</f>
        <v>1.0500039249548629</v>
      </c>
      <c r="AN26" s="8">
        <f>(U26+V26+AA26+AB26)/(F26+G26)</f>
        <v>1.4598601909633748</v>
      </c>
      <c r="AO26" s="8">
        <f>'30.06.2014'!AM26+'30.06.2014'!AN26</f>
        <v>1.8437194153027689</v>
      </c>
      <c r="AP26" s="8">
        <f>'30.06.2014'!AO26+'30.06.2014'!AP26</f>
        <v>2.2304099072378967</v>
      </c>
    </row>
    <row r="27" spans="1:42" s="36" customFormat="1" x14ac:dyDescent="0.25">
      <c r="A27" s="55" t="s">
        <v>102</v>
      </c>
      <c r="B27" s="34">
        <v>86.088999999999999</v>
      </c>
      <c r="C27" s="34">
        <v>29.715</v>
      </c>
      <c r="D27" s="34">
        <v>1.278</v>
      </c>
      <c r="E27" s="34">
        <v>82.031999999999996</v>
      </c>
      <c r="F27" s="34">
        <v>161.767</v>
      </c>
      <c r="G27" s="34">
        <v>6.4000000000000001E-2</v>
      </c>
      <c r="H27" s="34"/>
      <c r="I27" s="34">
        <v>0.62</v>
      </c>
      <c r="J27" s="34">
        <v>0.9</v>
      </c>
      <c r="K27" s="34">
        <v>1.22</v>
      </c>
      <c r="L27" s="34">
        <v>1.38</v>
      </c>
      <c r="M27" s="34">
        <f>I27*1.2</f>
        <v>0.74399999999999999</v>
      </c>
      <c r="N27" s="34">
        <f>J27*1.2</f>
        <v>1.08</v>
      </c>
      <c r="O27" s="34">
        <f>K27*1.2</f>
        <v>1.464</v>
      </c>
      <c r="P27" s="34">
        <f>L27*1.2</f>
        <v>1.6559999999999999</v>
      </c>
      <c r="Q27" s="34">
        <v>53.636000000000003</v>
      </c>
      <c r="R27" s="34">
        <v>26.614999999999998</v>
      </c>
      <c r="S27" s="34">
        <v>1.1499999999999999</v>
      </c>
      <c r="T27" s="34">
        <v>100.179</v>
      </c>
      <c r="U27" s="34">
        <v>239.465</v>
      </c>
      <c r="V27" s="34">
        <v>8.7999999999999995E-2</v>
      </c>
      <c r="W27" s="34"/>
      <c r="X27" s="34"/>
      <c r="Y27" s="34"/>
      <c r="Z27" s="34"/>
      <c r="AA27" s="34"/>
      <c r="AB27" s="34"/>
      <c r="AC27" s="34">
        <f t="shared" si="4"/>
        <v>0</v>
      </c>
      <c r="AD27" s="34">
        <f t="shared" si="5"/>
        <v>0</v>
      </c>
      <c r="AE27" s="34">
        <f t="shared" si="6"/>
        <v>0</v>
      </c>
      <c r="AF27" s="34">
        <f t="shared" si="7"/>
        <v>0</v>
      </c>
      <c r="AG27" s="4">
        <f t="shared" si="8"/>
        <v>0.62</v>
      </c>
      <c r="AH27" s="4">
        <f t="shared" si="9"/>
        <v>1.22</v>
      </c>
      <c r="AI27" s="8">
        <f t="shared" si="10"/>
        <v>0.74399999999999999</v>
      </c>
      <c r="AJ27" s="8">
        <f t="shared" si="10"/>
        <v>1.464</v>
      </c>
      <c r="AK27" s="35">
        <f t="shared" ref="AK27:AK43" si="11">(Q27+W27)/B27</f>
        <v>0.62302965535666577</v>
      </c>
      <c r="AL27" s="35">
        <f t="shared" ref="AL27:AL43" si="12">(T27+Z27)/E27</f>
        <v>1.221218548858982</v>
      </c>
      <c r="AM27" s="35">
        <f t="shared" ref="AM27:AM43" si="13">(R27+X27)/C27</f>
        <v>0.89567558472152109</v>
      </c>
      <c r="AN27" s="35">
        <f t="shared" ref="AN27:AN43" si="14">(U27+V27+AA27+AB27)/(F27+G27)</f>
        <v>1.4802664508036163</v>
      </c>
      <c r="AO27" s="8">
        <f>'30.06.2014'!AM27+'30.06.2014'!AN27</f>
        <v>1.8455463174198266</v>
      </c>
      <c r="AP27" s="8">
        <f>'30.06.2014'!AO27+'30.06.2014'!AP27</f>
        <v>1.8453534158568929</v>
      </c>
    </row>
    <row r="28" spans="1:42" x14ac:dyDescent="0.25">
      <c r="A28" s="54" t="s">
        <v>30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4">
        <f t="shared" si="8"/>
        <v>0.76400000000000001</v>
      </c>
      <c r="AH28" s="4">
        <f t="shared" si="9"/>
        <v>0.64500000000000002</v>
      </c>
      <c r="AI28" s="8">
        <f t="shared" si="10"/>
        <v>0.91679999999999995</v>
      </c>
      <c r="AJ28" s="8">
        <f t="shared" si="10"/>
        <v>0.77400000000000002</v>
      </c>
      <c r="AK28" s="8">
        <f t="shared" si="11"/>
        <v>0.76399873769748139</v>
      </c>
      <c r="AL28" s="8">
        <f t="shared" si="12"/>
        <v>0.64499962748652739</v>
      </c>
      <c r="AM28" s="8">
        <f t="shared" si="13"/>
        <v>0.76400345399595515</v>
      </c>
      <c r="AN28" s="8">
        <f t="shared" si="14"/>
        <v>0.64499891706945289</v>
      </c>
      <c r="AO28" s="8">
        <f>'30.06.2014'!AM28+'30.06.2014'!AN28</f>
        <v>1.6416308252799863</v>
      </c>
      <c r="AP28" s="8">
        <f>'30.06.2014'!AO28+'30.06.2014'!AP28</f>
        <v>1.6510795005654217</v>
      </c>
    </row>
    <row r="29" spans="1:42" x14ac:dyDescent="0.25">
      <c r="A29" s="54" t="s">
        <v>31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4">
        <f t="shared" si="8"/>
        <v>0.71</v>
      </c>
      <c r="AH29" s="4">
        <f t="shared" si="9"/>
        <v>0.94</v>
      </c>
      <c r="AI29" s="8">
        <f t="shared" si="10"/>
        <v>0.85199999999999998</v>
      </c>
      <c r="AJ29" s="8">
        <f t="shared" si="10"/>
        <v>1.1279999999999999</v>
      </c>
      <c r="AK29" s="8">
        <f t="shared" si="11"/>
        <v>0.72615968478812642</v>
      </c>
      <c r="AL29" s="8">
        <f t="shared" si="12"/>
        <v>0.91472088969194165</v>
      </c>
      <c r="AM29" s="8">
        <f t="shared" si="13"/>
        <v>0.71665866739007955</v>
      </c>
      <c r="AN29" s="8">
        <f t="shared" si="14"/>
        <v>0.93633352400462933</v>
      </c>
      <c r="AO29" s="8">
        <f>'30.06.2014'!AM29+'30.06.2014'!AN29</f>
        <v>2.2773362234315524</v>
      </c>
      <c r="AP29" s="8">
        <f>'30.06.2014'!AO29+'30.06.2014'!AP29</f>
        <v>3.357655014896733</v>
      </c>
    </row>
    <row r="30" spans="1:42" s="36" customFormat="1" x14ac:dyDescent="0.25">
      <c r="A30" s="54" t="s">
        <v>32</v>
      </c>
      <c r="B30" s="34">
        <v>64.039000000000001</v>
      </c>
      <c r="C30" s="34">
        <v>43.48</v>
      </c>
      <c r="D30" s="34"/>
      <c r="E30" s="34">
        <v>50.304000000000002</v>
      </c>
      <c r="F30" s="34">
        <v>116.218</v>
      </c>
      <c r="G30" s="34"/>
      <c r="H30" s="34"/>
      <c r="I30" s="34">
        <v>1.1399999999999999</v>
      </c>
      <c r="J30" s="34">
        <v>1.29</v>
      </c>
      <c r="K30" s="34">
        <v>1.1399999999999999</v>
      </c>
      <c r="L30" s="34">
        <v>2</v>
      </c>
      <c r="M30" s="34">
        <v>1.3680000000000001</v>
      </c>
      <c r="N30" s="34">
        <v>1.548</v>
      </c>
      <c r="O30" s="34">
        <v>1.3680000000000001</v>
      </c>
      <c r="P30" s="34">
        <v>2.4</v>
      </c>
      <c r="Q30" s="34">
        <v>72.759</v>
      </c>
      <c r="R30" s="34">
        <v>56.183</v>
      </c>
      <c r="S30" s="34"/>
      <c r="T30" s="34">
        <v>57.56</v>
      </c>
      <c r="U30" s="34">
        <v>232.012</v>
      </c>
      <c r="V30" s="34"/>
      <c r="W30" s="34"/>
      <c r="X30" s="34"/>
      <c r="Y30" s="34"/>
      <c r="Z30" s="34"/>
      <c r="AA30" s="34"/>
      <c r="AB30" s="34"/>
      <c r="AC30" s="34">
        <v>0</v>
      </c>
      <c r="AD30" s="34">
        <v>0</v>
      </c>
      <c r="AE30" s="34">
        <v>0</v>
      </c>
      <c r="AF30" s="34">
        <v>0</v>
      </c>
      <c r="AG30" s="4">
        <f t="shared" si="8"/>
        <v>1.1399999999999999</v>
      </c>
      <c r="AH30" s="4">
        <f t="shared" si="9"/>
        <v>1.1399999999999999</v>
      </c>
      <c r="AI30" s="8">
        <f t="shared" si="10"/>
        <v>1.3679999999999999</v>
      </c>
      <c r="AJ30" s="8">
        <f t="shared" si="10"/>
        <v>1.3679999999999999</v>
      </c>
      <c r="AK30" s="35">
        <f t="shared" si="11"/>
        <v>1.1361670232202252</v>
      </c>
      <c r="AL30" s="35">
        <f t="shared" si="12"/>
        <v>1.1442430025445292</v>
      </c>
      <c r="AM30" s="35">
        <f t="shared" si="13"/>
        <v>1.2921573137074518</v>
      </c>
      <c r="AN30" s="35">
        <f t="shared" si="14"/>
        <v>1.9963516839043864</v>
      </c>
      <c r="AO30" s="8">
        <f>'30.06.2014'!AM30+'30.06.2014'!AN30</f>
        <v>1.3444873118908083</v>
      </c>
      <c r="AP30" s="8">
        <f>'30.06.2014'!AO30+'30.06.2014'!AP30</f>
        <v>1.7526800802000699</v>
      </c>
    </row>
    <row r="31" spans="1:42" x14ac:dyDescent="0.25">
      <c r="A31" s="54" t="s">
        <v>33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4">
        <f t="shared" si="8"/>
        <v>0.77</v>
      </c>
      <c r="AH31" s="4">
        <f t="shared" si="9"/>
        <v>0.59</v>
      </c>
      <c r="AI31" s="8">
        <f t="shared" si="10"/>
        <v>0.92399999999999993</v>
      </c>
      <c r="AJ31" s="8">
        <f t="shared" si="10"/>
        <v>0.70799999999999996</v>
      </c>
      <c r="AK31" s="8">
        <f t="shared" si="11"/>
        <v>0.76098776051466765</v>
      </c>
      <c r="AL31" s="8">
        <f t="shared" si="12"/>
        <v>0.58309961193879967</v>
      </c>
      <c r="AM31" s="8">
        <f t="shared" si="13"/>
        <v>0.89000139840581727</v>
      </c>
      <c r="AN31" s="8">
        <f t="shared" si="14"/>
        <v>0.85747002559612018</v>
      </c>
      <c r="AO31" s="8">
        <f>'30.06.2014'!AM31+'30.06.2014'!AN31</f>
        <v>2.9014781801703693</v>
      </c>
      <c r="AP31" s="8">
        <f>'30.06.2014'!AO31+'30.06.2014'!AP31</f>
        <v>4.4239821190867907</v>
      </c>
    </row>
    <row r="32" spans="1:42" x14ac:dyDescent="0.25">
      <c r="A32" s="54" t="s">
        <v>34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4"/>
        <v>0</v>
      </c>
      <c r="AD32" s="4">
        <f t="shared" si="5"/>
        <v>0</v>
      </c>
      <c r="AE32" s="4">
        <f t="shared" si="6"/>
        <v>0</v>
      </c>
      <c r="AF32" s="4">
        <f t="shared" si="7"/>
        <v>0</v>
      </c>
      <c r="AG32" s="4">
        <f t="shared" si="8"/>
        <v>0.89</v>
      </c>
      <c r="AH32" s="4">
        <f t="shared" si="9"/>
        <v>1.32</v>
      </c>
      <c r="AI32" s="8">
        <f t="shared" si="10"/>
        <v>1.0680000000000001</v>
      </c>
      <c r="AJ32" s="8">
        <f t="shared" si="10"/>
        <v>1.5840000000000001</v>
      </c>
      <c r="AK32" s="8">
        <f t="shared" si="11"/>
        <v>0.91588165515316444</v>
      </c>
      <c r="AL32" s="8">
        <f t="shared" si="12"/>
        <v>1.3636522205823158</v>
      </c>
      <c r="AM32" s="8">
        <f t="shared" si="13"/>
        <v>1.540762331838565</v>
      </c>
      <c r="AN32" s="8">
        <f t="shared" si="14"/>
        <v>2.2919541323690349</v>
      </c>
      <c r="AO32" s="8">
        <f>'30.06.2014'!AM32+'30.06.2014'!AN32</f>
        <v>1.7300649844095493</v>
      </c>
      <c r="AP32" s="8">
        <f>'30.06.2014'!AO32+'30.06.2014'!AP32</f>
        <v>4.0424390262144954</v>
      </c>
    </row>
    <row r="33" spans="1:42" s="36" customFormat="1" x14ac:dyDescent="0.25">
      <c r="A33" s="54" t="s">
        <v>35</v>
      </c>
      <c r="B33" s="34">
        <v>6860</v>
      </c>
      <c r="C33" s="34">
        <v>2735</v>
      </c>
      <c r="D33" s="34">
        <v>0</v>
      </c>
      <c r="E33" s="34">
        <v>6832</v>
      </c>
      <c r="F33" s="34">
        <v>5116</v>
      </c>
      <c r="G33" s="34">
        <v>0</v>
      </c>
      <c r="H33" s="34">
        <v>10903</v>
      </c>
      <c r="I33" s="34">
        <v>0.95</v>
      </c>
      <c r="J33" s="34">
        <v>2.3199999999999998</v>
      </c>
      <c r="K33" s="34">
        <v>0.78</v>
      </c>
      <c r="L33" s="34">
        <v>1.72</v>
      </c>
      <c r="M33" s="34">
        <v>1.1399999999999999</v>
      </c>
      <c r="N33" s="34">
        <v>2.78</v>
      </c>
      <c r="O33" s="34">
        <v>0.94</v>
      </c>
      <c r="P33" s="34">
        <v>2.06</v>
      </c>
      <c r="Q33" s="34">
        <v>6517</v>
      </c>
      <c r="R33" s="34">
        <v>5806</v>
      </c>
      <c r="S33" s="34">
        <v>0</v>
      </c>
      <c r="T33" s="34">
        <v>5329</v>
      </c>
      <c r="U33" s="34">
        <v>7493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f t="shared" si="4"/>
        <v>0</v>
      </c>
      <c r="AD33" s="34">
        <f t="shared" si="5"/>
        <v>0</v>
      </c>
      <c r="AE33" s="34">
        <f t="shared" si="6"/>
        <v>0</v>
      </c>
      <c r="AF33" s="34">
        <f t="shared" si="7"/>
        <v>0</v>
      </c>
      <c r="AG33" s="4">
        <f t="shared" si="8"/>
        <v>0.95</v>
      </c>
      <c r="AH33" s="4">
        <f t="shared" si="9"/>
        <v>0.78</v>
      </c>
      <c r="AI33" s="8">
        <f t="shared" si="10"/>
        <v>1.1399999999999999</v>
      </c>
      <c r="AJ33" s="8">
        <f t="shared" si="10"/>
        <v>0.93599999999999994</v>
      </c>
      <c r="AK33" s="35">
        <f t="shared" si="11"/>
        <v>0.95</v>
      </c>
      <c r="AL33" s="35">
        <f t="shared" si="12"/>
        <v>0.78000585480093676</v>
      </c>
      <c r="AM33" s="35">
        <f t="shared" si="13"/>
        <v>2.122851919561243</v>
      </c>
      <c r="AN33" s="35">
        <f t="shared" si="14"/>
        <v>1.4646207974980454</v>
      </c>
      <c r="AO33" s="8">
        <f>'30.06.2014'!AM33+'30.06.2014'!AN33</f>
        <v>2.0170260378280327</v>
      </c>
      <c r="AP33" s="8">
        <f>'30.06.2014'!AO33+'30.06.2014'!AP33</f>
        <v>2.3802497189151968</v>
      </c>
    </row>
    <row r="34" spans="1:42" x14ac:dyDescent="0.25">
      <c r="A34" s="54" t="s">
        <v>36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4">
        <f t="shared" si="8"/>
        <v>0.89</v>
      </c>
      <c r="AH34" s="4">
        <f t="shared" si="9"/>
        <v>1.1299999999999999</v>
      </c>
      <c r="AI34" s="8">
        <f t="shared" si="10"/>
        <v>1.0680000000000001</v>
      </c>
      <c r="AJ34" s="8">
        <f t="shared" si="10"/>
        <v>1.3559999999999999</v>
      </c>
      <c r="AK34" s="8">
        <f t="shared" si="11"/>
        <v>0.89198693402935159</v>
      </c>
      <c r="AL34" s="8">
        <f t="shared" si="12"/>
        <v>1.125046284051838</v>
      </c>
      <c r="AM34" s="8">
        <f t="shared" si="13"/>
        <v>1.0499937382592361</v>
      </c>
      <c r="AN34" s="8">
        <f t="shared" si="14"/>
        <v>1.3250159948816378</v>
      </c>
      <c r="AO34" s="8">
        <f>'30.06.2014'!AM34+'30.06.2014'!AN34</f>
        <v>1.5810738812462932</v>
      </c>
      <c r="AP34" s="8">
        <f>'30.06.2014'!AO34+'30.06.2014'!AP34</f>
        <v>1.9218412086168022</v>
      </c>
    </row>
    <row r="35" spans="1:42" x14ac:dyDescent="0.25">
      <c r="A35" s="54" t="s">
        <v>79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4"/>
        <v>0</v>
      </c>
      <c r="AD35" s="4">
        <f t="shared" si="5"/>
        <v>0</v>
      </c>
      <c r="AE35" s="4">
        <f t="shared" si="6"/>
        <v>0</v>
      </c>
      <c r="AF35" s="4">
        <f t="shared" si="7"/>
        <v>0</v>
      </c>
      <c r="AG35" s="4">
        <f t="shared" si="8"/>
        <v>0.57999999999999996</v>
      </c>
      <c r="AH35" s="4">
        <f t="shared" si="9"/>
        <v>1</v>
      </c>
      <c r="AI35" s="8">
        <f t="shared" si="10"/>
        <v>0.69599999999999995</v>
      </c>
      <c r="AJ35" s="8">
        <f t="shared" si="10"/>
        <v>1.2</v>
      </c>
      <c r="AK35" s="8">
        <f t="shared" si="11"/>
        <v>0.58041581642691309</v>
      </c>
      <c r="AL35" s="8">
        <f t="shared" si="12"/>
        <v>1.0000077174352295</v>
      </c>
      <c r="AM35" s="8">
        <f t="shared" si="13"/>
        <v>0.58043368497948133</v>
      </c>
      <c r="AN35" s="8">
        <f t="shared" si="14"/>
        <v>1.3255250168251249</v>
      </c>
      <c r="AO35" s="8">
        <f>'30.06.2014'!AM35+'30.06.2014'!AN35</f>
        <v>2.3787891224823334</v>
      </c>
      <c r="AP35" s="8">
        <f>'30.06.2014'!AO35+'30.06.2014'!AP35</f>
        <v>2.2489754867168301</v>
      </c>
    </row>
    <row r="36" spans="1:42" s="36" customFormat="1" x14ac:dyDescent="0.25">
      <c r="A36" s="54" t="s">
        <v>37</v>
      </c>
      <c r="B36" s="34">
        <v>20.646000000000001</v>
      </c>
      <c r="C36" s="34">
        <v>6.5039999999999996</v>
      </c>
      <c r="D36" s="34">
        <v>0</v>
      </c>
      <c r="E36" s="34">
        <v>19.945</v>
      </c>
      <c r="F36" s="34">
        <v>6.3179999999999996</v>
      </c>
      <c r="G36" s="34">
        <v>0</v>
      </c>
      <c r="H36" s="34"/>
      <c r="I36" s="34">
        <v>0.70399999999999996</v>
      </c>
      <c r="J36" s="34">
        <v>0.70399999999999996</v>
      </c>
      <c r="K36" s="34">
        <v>1.3540000000000001</v>
      </c>
      <c r="L36" s="34">
        <v>1.3540000000000001</v>
      </c>
      <c r="M36" s="34">
        <v>0.84</v>
      </c>
      <c r="N36" s="34">
        <v>0.84</v>
      </c>
      <c r="O36" s="34">
        <v>1.62</v>
      </c>
      <c r="P36" s="34">
        <v>1.62</v>
      </c>
      <c r="Q36" s="34">
        <v>14.535</v>
      </c>
      <c r="R36" s="34">
        <v>4.5789999999999997</v>
      </c>
      <c r="S36" s="34">
        <v>0</v>
      </c>
      <c r="T36" s="34">
        <v>27.006</v>
      </c>
      <c r="U36" s="34">
        <v>8.5540000000000003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f t="shared" si="4"/>
        <v>0</v>
      </c>
      <c r="AD36" s="34">
        <f t="shared" si="5"/>
        <v>0</v>
      </c>
      <c r="AE36" s="34">
        <f t="shared" si="6"/>
        <v>0</v>
      </c>
      <c r="AF36" s="34">
        <f t="shared" si="7"/>
        <v>0</v>
      </c>
      <c r="AG36" s="4">
        <f t="shared" si="8"/>
        <v>0.70399999999999996</v>
      </c>
      <c r="AH36" s="4">
        <f t="shared" si="9"/>
        <v>1.3540000000000001</v>
      </c>
      <c r="AI36" s="8">
        <f t="shared" si="10"/>
        <v>0.84479999999999988</v>
      </c>
      <c r="AJ36" s="8">
        <f t="shared" si="10"/>
        <v>1.6248</v>
      </c>
      <c r="AK36" s="35">
        <f t="shared" si="11"/>
        <v>0.70401046207497819</v>
      </c>
      <c r="AL36" s="35">
        <f t="shared" si="12"/>
        <v>1.3540235648032088</v>
      </c>
      <c r="AM36" s="35">
        <f t="shared" si="13"/>
        <v>0.70402829028290281</v>
      </c>
      <c r="AN36" s="35">
        <f t="shared" si="14"/>
        <v>1.3539094650205763</v>
      </c>
      <c r="AO36" s="8">
        <f>'30.06.2014'!AM36+'30.06.2014'!AN36</f>
        <v>3.2745031374698357</v>
      </c>
      <c r="AP36" s="8">
        <f>'30.06.2014'!AO36+'30.06.2014'!AP36</f>
        <v>3.3022355745985434</v>
      </c>
    </row>
    <row r="37" spans="1:42" x14ac:dyDescent="0.25">
      <c r="A37" s="54" t="s">
        <v>38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4">
        <f t="shared" si="8"/>
        <v>0.80400000000000005</v>
      </c>
      <c r="AH37" s="4">
        <f t="shared" si="9"/>
        <v>0.90300000000000002</v>
      </c>
      <c r="AI37" s="8">
        <f t="shared" si="10"/>
        <v>0.96479999999999999</v>
      </c>
      <c r="AJ37" s="8">
        <f t="shared" si="10"/>
        <v>1.0835999999999999</v>
      </c>
      <c r="AK37" s="8">
        <f t="shared" si="11"/>
        <v>0.79768577372009708</v>
      </c>
      <c r="AL37" s="8">
        <f t="shared" si="12"/>
        <v>0.90181023221093604</v>
      </c>
      <c r="AM37" s="8">
        <f t="shared" si="13"/>
        <v>0.95315272684254126</v>
      </c>
      <c r="AN37" s="8">
        <f t="shared" si="14"/>
        <v>1.0535346012832263</v>
      </c>
      <c r="AO37" s="8">
        <f>'30.06.2014'!AM37+'30.06.2014'!AN37</f>
        <v>1.9022908207192923</v>
      </c>
      <c r="AP37" s="8">
        <f>'30.06.2014'!AO37+'30.06.2014'!AP37</f>
        <v>2.1891086315540496</v>
      </c>
    </row>
    <row r="38" spans="1:42" x14ac:dyDescent="0.25">
      <c r="A38" s="54" t="s">
        <v>39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4">
        <f t="shared" si="8"/>
        <v>1.01</v>
      </c>
      <c r="AH38" s="4">
        <f t="shared" si="9"/>
        <v>1.18</v>
      </c>
      <c r="AI38" s="8">
        <f t="shared" si="10"/>
        <v>1.212</v>
      </c>
      <c r="AJ38" s="8">
        <f t="shared" si="10"/>
        <v>1.4159999999999999</v>
      </c>
      <c r="AK38" s="8">
        <f t="shared" si="11"/>
        <v>1.0076549220165065</v>
      </c>
      <c r="AL38" s="8">
        <f t="shared" si="12"/>
        <v>1.1770239741039215</v>
      </c>
      <c r="AM38" s="8">
        <f t="shared" si="13"/>
        <v>1.0085282298863867</v>
      </c>
      <c r="AN38" s="8">
        <f t="shared" si="14"/>
        <v>1.1675336016402156</v>
      </c>
      <c r="AO38" s="8">
        <f>'30.06.2014'!AM38+'30.06.2014'!AN38</f>
        <v>2.1835934951551894</v>
      </c>
      <c r="AP38" s="8">
        <f>'30.06.2014'!AO38+'30.06.2014'!AP38</f>
        <v>2.1897537391890909</v>
      </c>
    </row>
    <row r="39" spans="1:42" s="36" customFormat="1" x14ac:dyDescent="0.25">
      <c r="A39" s="54" t="s">
        <v>96</v>
      </c>
      <c r="B39" s="34">
        <v>46.183</v>
      </c>
      <c r="C39" s="34">
        <v>9.1590000000000007</v>
      </c>
      <c r="D39" s="34">
        <v>0</v>
      </c>
      <c r="E39" s="34">
        <v>44.947000000000003</v>
      </c>
      <c r="F39" s="34">
        <v>7.9569999999999999</v>
      </c>
      <c r="G39" s="34">
        <v>0</v>
      </c>
      <c r="H39" s="34"/>
      <c r="I39" s="34">
        <v>0.88</v>
      </c>
      <c r="J39" s="34">
        <v>0.88</v>
      </c>
      <c r="K39" s="34">
        <v>1.91</v>
      </c>
      <c r="L39" s="34">
        <v>1.91</v>
      </c>
      <c r="M39" s="34">
        <v>1.0551999999999999</v>
      </c>
      <c r="N39" s="34">
        <v>1.0551999999999999</v>
      </c>
      <c r="O39" s="34">
        <v>2.2978999999999998</v>
      </c>
      <c r="P39" s="34">
        <v>2.2978999999999998</v>
      </c>
      <c r="Q39" s="34">
        <v>40.640999999999998</v>
      </c>
      <c r="R39" s="34">
        <v>8.06</v>
      </c>
      <c r="S39" s="34">
        <v>0</v>
      </c>
      <c r="T39" s="34">
        <v>85.849000000000004</v>
      </c>
      <c r="U39" s="34">
        <v>15.198</v>
      </c>
      <c r="V39" s="34">
        <v>0</v>
      </c>
      <c r="W39" s="34"/>
      <c r="X39" s="34"/>
      <c r="Y39" s="34"/>
      <c r="Z39" s="34"/>
      <c r="AA39" s="34"/>
      <c r="AB39" s="34"/>
      <c r="AC39" s="34">
        <f t="shared" si="4"/>
        <v>0</v>
      </c>
      <c r="AD39" s="34">
        <f t="shared" si="5"/>
        <v>0</v>
      </c>
      <c r="AE39" s="34">
        <f t="shared" si="6"/>
        <v>0</v>
      </c>
      <c r="AF39" s="34">
        <f t="shared" si="7"/>
        <v>0</v>
      </c>
      <c r="AG39" s="4">
        <f t="shared" si="8"/>
        <v>0.88</v>
      </c>
      <c r="AH39" s="4">
        <f t="shared" si="9"/>
        <v>1.91</v>
      </c>
      <c r="AI39" s="8">
        <f t="shared" si="10"/>
        <v>1.056</v>
      </c>
      <c r="AJ39" s="8">
        <f t="shared" si="10"/>
        <v>2.2919999999999998</v>
      </c>
      <c r="AK39" s="35">
        <f t="shared" si="11"/>
        <v>0.87999913388043216</v>
      </c>
      <c r="AL39" s="35">
        <f t="shared" si="12"/>
        <v>1.9100051171379624</v>
      </c>
      <c r="AM39" s="35">
        <f t="shared" si="13"/>
        <v>0.88000873457801065</v>
      </c>
      <c r="AN39" s="35">
        <f t="shared" si="14"/>
        <v>1.9100163378157597</v>
      </c>
      <c r="AO39" s="8">
        <f>'30.06.2014'!AM39+'30.06.2014'!AN39</f>
        <v>2.8060510470376601</v>
      </c>
      <c r="AP39" s="8">
        <f>'30.06.2014'!AO39+'30.06.2014'!AP39</f>
        <v>2.7942906118880777</v>
      </c>
    </row>
    <row r="40" spans="1:42" x14ac:dyDescent="0.25">
      <c r="A40" s="54" t="s">
        <v>40</v>
      </c>
      <c r="B40" s="4">
        <v>25.544</v>
      </c>
      <c r="C40" s="4">
        <v>8.86</v>
      </c>
      <c r="D40" s="4">
        <v>0</v>
      </c>
      <c r="E40" s="4">
        <v>24.933</v>
      </c>
      <c r="F40" s="4">
        <v>11.036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4">
        <f t="shared" si="8"/>
        <v>0.77</v>
      </c>
      <c r="AH40" s="4">
        <f t="shared" si="9"/>
        <v>0.95</v>
      </c>
      <c r="AI40" s="8">
        <f t="shared" si="10"/>
        <v>0.92399999999999993</v>
      </c>
      <c r="AJ40" s="8">
        <f t="shared" si="10"/>
        <v>1.1399999999999999</v>
      </c>
      <c r="AK40" s="8">
        <f t="shared" si="11"/>
        <v>0.7730582524271844</v>
      </c>
      <c r="AL40" s="8">
        <f t="shared" si="12"/>
        <v>0.9519913367825773</v>
      </c>
      <c r="AM40" s="8">
        <f t="shared" si="13"/>
        <v>0.77325056433408579</v>
      </c>
      <c r="AN40" s="8">
        <f t="shared" si="14"/>
        <v>0.95197535338890904</v>
      </c>
      <c r="AO40" s="8">
        <f>'30.06.2014'!AM40+'30.06.2014'!AN40</f>
        <v>2.359655976989294</v>
      </c>
      <c r="AP40" s="8">
        <f>'30.06.2014'!AO40+'30.06.2014'!AP40</f>
        <v>2.359998137455765</v>
      </c>
    </row>
    <row r="41" spans="1:42" x14ac:dyDescent="0.25">
      <c r="A41" s="54" t="s">
        <v>41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7">
        <v>7.0170000000000003</v>
      </c>
      <c r="X41" s="4">
        <v>6.7000000000000004E-2</v>
      </c>
      <c r="Y41" s="4">
        <v>3.0000000000000001E-3</v>
      </c>
      <c r="Z41" s="4">
        <v>2.6960000000000002</v>
      </c>
      <c r="AA41" s="4">
        <v>0.315</v>
      </c>
      <c r="AB41" s="4">
        <v>0</v>
      </c>
      <c r="AC41" s="4">
        <f t="shared" si="4"/>
        <v>1.1428338762214985</v>
      </c>
      <c r="AD41" s="4">
        <f t="shared" si="5"/>
        <v>1.1399577167019028</v>
      </c>
      <c r="AE41" s="4">
        <f t="shared" si="6"/>
        <v>5.1736881005173693E-2</v>
      </c>
      <c r="AF41" s="4">
        <f t="shared" si="7"/>
        <v>6.0287081339712924E-2</v>
      </c>
      <c r="AG41" s="4">
        <f t="shared" si="8"/>
        <v>2.0728338762214986</v>
      </c>
      <c r="AH41" s="4">
        <f t="shared" si="9"/>
        <v>2.7899577167019025</v>
      </c>
      <c r="AI41" s="8">
        <f t="shared" si="10"/>
        <v>2.4874006514657983</v>
      </c>
      <c r="AJ41" s="8">
        <f t="shared" si="10"/>
        <v>3.3479492600422831</v>
      </c>
      <c r="AK41" s="8">
        <f t="shared" si="11"/>
        <v>2.0729641693811081</v>
      </c>
      <c r="AL41" s="8">
        <f t="shared" si="12"/>
        <v>2.7898520084566596</v>
      </c>
      <c r="AM41" s="8">
        <f t="shared" si="13"/>
        <v>0.98036253776435045</v>
      </c>
      <c r="AN41" s="8">
        <f t="shared" si="14"/>
        <v>1.7102392344497608</v>
      </c>
      <c r="AO41" s="8">
        <f>'30.06.2014'!AM41+'30.06.2014'!AN41</f>
        <v>4.9052529982366444</v>
      </c>
      <c r="AP41" s="8">
        <f>'30.06.2014'!AO41+'30.06.2014'!AP41</f>
        <v>3.2162083335780127</v>
      </c>
    </row>
    <row r="42" spans="1:42" s="36" customFormat="1" x14ac:dyDescent="0.25">
      <c r="A42" s="54" t="s">
        <v>103</v>
      </c>
      <c r="B42" s="34">
        <v>274.10300000000001</v>
      </c>
      <c r="C42" s="34">
        <v>56.46</v>
      </c>
      <c r="D42" s="34">
        <v>0</v>
      </c>
      <c r="E42" s="34">
        <v>267.08100000000002</v>
      </c>
      <c r="F42" s="34">
        <v>65.215000000000003</v>
      </c>
      <c r="G42" s="34">
        <v>0</v>
      </c>
      <c r="H42" s="34"/>
      <c r="I42" s="34">
        <v>1.25</v>
      </c>
      <c r="J42" s="34">
        <v>1.47</v>
      </c>
      <c r="K42" s="34">
        <v>1.95</v>
      </c>
      <c r="L42" s="34">
        <v>2.2000000000000002</v>
      </c>
      <c r="M42" s="34">
        <v>1.5</v>
      </c>
      <c r="N42" s="34">
        <v>1.76</v>
      </c>
      <c r="O42" s="34">
        <v>2.34</v>
      </c>
      <c r="P42" s="34">
        <v>2.64</v>
      </c>
      <c r="Q42" s="34">
        <v>343.35399999999998</v>
      </c>
      <c r="R42" s="34">
        <v>92.013000000000005</v>
      </c>
      <c r="S42" s="34">
        <v>0</v>
      </c>
      <c r="T42" s="34">
        <v>495.00299999999999</v>
      </c>
      <c r="U42" s="34">
        <v>120.42400000000001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f t="shared" si="4"/>
        <v>0</v>
      </c>
      <c r="AD42" s="34">
        <f t="shared" si="5"/>
        <v>0</v>
      </c>
      <c r="AE42" s="34">
        <f t="shared" si="6"/>
        <v>0</v>
      </c>
      <c r="AF42" s="34">
        <f t="shared" si="7"/>
        <v>0</v>
      </c>
      <c r="AG42" s="4">
        <f t="shared" si="8"/>
        <v>1.25</v>
      </c>
      <c r="AH42" s="4">
        <f t="shared" si="9"/>
        <v>1.95</v>
      </c>
      <c r="AI42" s="8">
        <f t="shared" si="10"/>
        <v>1.5</v>
      </c>
      <c r="AJ42" s="8">
        <f t="shared" si="10"/>
        <v>2.34</v>
      </c>
      <c r="AK42" s="35">
        <f t="shared" si="11"/>
        <v>1.2526459031823802</v>
      </c>
      <c r="AL42" s="35">
        <f t="shared" si="12"/>
        <v>1.8533815584036302</v>
      </c>
      <c r="AM42" s="35">
        <f t="shared" si="13"/>
        <v>1.629702444208289</v>
      </c>
      <c r="AN42" s="35">
        <f t="shared" si="14"/>
        <v>1.8465690408648316</v>
      </c>
      <c r="AO42" s="8">
        <f>'30.06.2014'!AM42+'30.06.2014'!AN42</f>
        <v>3.2245060123877574</v>
      </c>
      <c r="AP42" s="8">
        <f>'30.06.2014'!AO42+'30.06.2014'!AP42</f>
        <v>3.4713456989998708</v>
      </c>
    </row>
    <row r="43" spans="1:42" x14ac:dyDescent="0.25">
      <c r="A43" s="54" t="s">
        <v>42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4">
        <f t="shared" si="8"/>
        <v>0.77</v>
      </c>
      <c r="AH43" s="4">
        <f t="shared" si="9"/>
        <v>0.99</v>
      </c>
      <c r="AI43" s="8">
        <f t="shared" si="10"/>
        <v>0.92399999999999993</v>
      </c>
      <c r="AJ43" s="8">
        <f t="shared" si="10"/>
        <v>1.1879999999999999</v>
      </c>
      <c r="AK43" s="8">
        <f t="shared" si="11"/>
        <v>0.75755637294098832</v>
      </c>
      <c r="AL43" s="8">
        <f t="shared" si="12"/>
        <v>0.97603269856618735</v>
      </c>
      <c r="AM43" s="8">
        <f t="shared" si="13"/>
        <v>0.76044728434504794</v>
      </c>
      <c r="AN43" s="8">
        <f t="shared" si="14"/>
        <v>1.2926315444776151</v>
      </c>
      <c r="AO43" s="8">
        <f>'30.06.2014'!AM43+'30.06.2014'!AN43</f>
        <v>1.7539998679631124</v>
      </c>
      <c r="AP43" s="8">
        <f>'30.06.2014'!AO43+'30.06.2014'!AP43</f>
        <v>2.0690511601518295</v>
      </c>
    </row>
    <row r="44" spans="1:42" x14ac:dyDescent="0.25">
      <c r="A44" s="54" t="s">
        <v>104</v>
      </c>
      <c r="B44" s="4">
        <v>243.86699999999999</v>
      </c>
      <c r="C44" s="4">
        <v>93.9</v>
      </c>
      <c r="D44" s="4">
        <v>0.112</v>
      </c>
      <c r="E44" s="4">
        <v>246.12700000000001</v>
      </c>
      <c r="F44" s="4">
        <v>183.131</v>
      </c>
      <c r="G44" s="4">
        <v>9.6000000000000002E-2</v>
      </c>
      <c r="H44" s="4"/>
      <c r="I44" s="4">
        <v>0.77</v>
      </c>
      <c r="J44" s="4">
        <v>0.77</v>
      </c>
      <c r="K44" s="4">
        <v>0.99</v>
      </c>
      <c r="L44" s="4">
        <v>0.99</v>
      </c>
      <c r="M44" s="4">
        <v>0.92</v>
      </c>
      <c r="N44" s="4">
        <v>0.92</v>
      </c>
      <c r="O44" s="4">
        <v>1.19</v>
      </c>
      <c r="P44" s="4">
        <v>1.19</v>
      </c>
      <c r="Q44" s="4">
        <v>184.74299999999999</v>
      </c>
      <c r="R44" s="4">
        <v>71.406000000000006</v>
      </c>
      <c r="S44" s="4">
        <v>8.5000000000000006E-2</v>
      </c>
      <c r="T44" s="4">
        <v>240.22800000000001</v>
      </c>
      <c r="U44" s="4">
        <v>236.751</v>
      </c>
      <c r="V44" s="4">
        <v>9.4E-2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f t="shared" ref="AC44" si="15">W44/B44</f>
        <v>0</v>
      </c>
      <c r="AD44" s="4">
        <f t="shared" ref="AD44" si="16">Z44/E44</f>
        <v>0</v>
      </c>
      <c r="AE44" s="4">
        <f t="shared" ref="AE44" si="17">(X44+Y44)/(C44+D44)</f>
        <v>0</v>
      </c>
      <c r="AF44" s="4">
        <f t="shared" ref="AF44" si="18">(AA44+AB44)/(F44+G44)</f>
        <v>0</v>
      </c>
      <c r="AG44" s="4">
        <f t="shared" ref="AG44" si="19">I44+AC44</f>
        <v>0.77</v>
      </c>
      <c r="AH44" s="4">
        <f t="shared" ref="AH44" si="20">K44+AD44</f>
        <v>0.99</v>
      </c>
      <c r="AI44" s="8">
        <f t="shared" ref="AI44" si="21">AG44*1.2</f>
        <v>0.92399999999999993</v>
      </c>
      <c r="AJ44" s="8">
        <f t="shared" ref="AJ44" si="22">AH44*1.2</f>
        <v>1.1879999999999999</v>
      </c>
      <c r="AK44" s="8">
        <f t="shared" ref="AK44" si="23">(Q44+W44)/B44</f>
        <v>0.75755637294098832</v>
      </c>
      <c r="AL44" s="8">
        <f t="shared" ref="AL44" si="24">(T44+Z44)/E44</f>
        <v>0.97603269856618735</v>
      </c>
      <c r="AM44" s="8">
        <f t="shared" ref="AM44" si="25">(R44+X44)/C44</f>
        <v>0.76044728434504794</v>
      </c>
      <c r="AN44" s="8">
        <f t="shared" ref="AN44" si="26">(U44+V44+AA44+AB44)/(F44+G44)</f>
        <v>1.2926315444776151</v>
      </c>
      <c r="AO44" s="8">
        <f>'30.06.2014'!AM44+'30.06.2014'!AN44</f>
        <v>2.3114386110779028</v>
      </c>
      <c r="AP44" s="8">
        <f>'30.06.2014'!AO44+'30.06.2014'!AP44</f>
        <v>2.2768788503257689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7"/>
  <sheetViews>
    <sheetView zoomScaleNormal="100" workbookViewId="0">
      <pane xSplit="1" ySplit="3" topLeftCell="B11" activePane="bottomRight" state="frozen"/>
      <selection pane="topRight" activeCell="B1" sqref="B1"/>
      <selection pane="bottomLeft" activeCell="A4" sqref="A4"/>
      <selection pane="bottomRight" activeCell="AT41" sqref="AT41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18.85546875" hidden="1" customWidth="1"/>
    <col min="36" max="38" width="20.28515625" hidden="1" customWidth="1"/>
    <col min="39" max="42" width="9.140625" hidden="1" customWidth="1"/>
    <col min="43" max="43" width="44.28515625" customWidth="1"/>
    <col min="44" max="44" width="47.5703125" customWidth="1"/>
  </cols>
  <sheetData>
    <row r="1" spans="1:44" x14ac:dyDescent="0.25">
      <c r="AC1" s="24" t="s">
        <v>61</v>
      </c>
      <c r="AD1" s="25"/>
      <c r="AE1" s="24" t="s">
        <v>61</v>
      </c>
      <c r="AF1" s="25"/>
      <c r="AG1" s="38" t="s">
        <v>63</v>
      </c>
      <c r="AH1" s="38"/>
      <c r="AI1" s="40" t="s">
        <v>64</v>
      </c>
      <c r="AJ1" s="41"/>
      <c r="AK1" s="40" t="s">
        <v>64</v>
      </c>
      <c r="AL1" s="38"/>
      <c r="AM1" s="27" t="s">
        <v>58</v>
      </c>
      <c r="AN1" s="28"/>
      <c r="AO1" s="28"/>
      <c r="AP1" s="29"/>
      <c r="AQ1" s="40" t="s">
        <v>76</v>
      </c>
      <c r="AR1" s="40" t="s">
        <v>77</v>
      </c>
    </row>
    <row r="2" spans="1:44" x14ac:dyDescent="0.25">
      <c r="A2" s="6"/>
      <c r="B2" s="56" t="s">
        <v>0</v>
      </c>
      <c r="C2" s="57"/>
      <c r="D2" s="58"/>
      <c r="E2" s="56" t="s">
        <v>4</v>
      </c>
      <c r="F2" s="57"/>
      <c r="G2" s="57"/>
      <c r="H2" s="45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59" t="s">
        <v>12</v>
      </c>
      <c r="AA2" s="60"/>
      <c r="AB2" s="61"/>
      <c r="AC2" s="24" t="s">
        <v>53</v>
      </c>
      <c r="AD2" s="25"/>
      <c r="AE2" s="24" t="s">
        <v>55</v>
      </c>
      <c r="AF2" s="25"/>
      <c r="AG2" s="38" t="s">
        <v>53</v>
      </c>
      <c r="AH2" s="38"/>
      <c r="AI2" s="38" t="s">
        <v>53</v>
      </c>
      <c r="AJ2" s="38"/>
      <c r="AK2" s="38" t="s">
        <v>55</v>
      </c>
      <c r="AL2" s="38"/>
      <c r="AM2" s="27" t="s">
        <v>53</v>
      </c>
      <c r="AN2" s="29"/>
      <c r="AO2" s="27" t="s">
        <v>55</v>
      </c>
      <c r="AP2" s="29"/>
    </row>
    <row r="3" spans="1:44" ht="21" x14ac:dyDescent="0.35">
      <c r="A3" s="10">
        <v>41820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9" t="s">
        <v>47</v>
      </c>
      <c r="AH3" s="39" t="s">
        <v>48</v>
      </c>
      <c r="AI3" s="39" t="s">
        <v>47</v>
      </c>
      <c r="AJ3" s="39" t="s">
        <v>48</v>
      </c>
      <c r="AK3" s="39" t="s">
        <v>47</v>
      </c>
      <c r="AL3" s="39" t="s">
        <v>48</v>
      </c>
      <c r="AM3" s="30" t="s">
        <v>47</v>
      </c>
      <c r="AN3" s="30" t="s">
        <v>48</v>
      </c>
      <c r="AO3" s="30" t="s">
        <v>47</v>
      </c>
      <c r="AP3" s="30" t="s">
        <v>48</v>
      </c>
      <c r="AQ3" s="30" t="s">
        <v>1</v>
      </c>
      <c r="AR3" s="30" t="s">
        <v>55</v>
      </c>
    </row>
    <row r="4" spans="1:44" x14ac:dyDescent="0.25">
      <c r="A4" s="54" t="s">
        <v>83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4">
        <f>I4+AC4</f>
        <v>1.3305203226000122</v>
      </c>
      <c r="AH4" s="4">
        <f>K4+AD4</f>
        <v>2.1805188367981221</v>
      </c>
      <c r="AI4" s="8">
        <f>AG4*1.2</f>
        <v>1.5966243871200145</v>
      </c>
      <c r="AJ4" s="8">
        <f>AH4*1.2</f>
        <v>2.6166226041577465</v>
      </c>
      <c r="AK4" s="8">
        <f>(J4+AE4)*1.2</f>
        <v>2.3986514008153352</v>
      </c>
      <c r="AL4" s="8">
        <f>(AF4+L4)*1.2</f>
        <v>3.6953913499830207</v>
      </c>
      <c r="AM4" s="8">
        <f t="shared" ref="AM4:AM25" si="0">(Q4+W4)/B4</f>
        <v>1.3378944945866438</v>
      </c>
      <c r="AN4" s="8">
        <f t="shared" ref="AN4:AN25" si="1">(T4+Z4)/E4</f>
        <v>2.1815022088343299</v>
      </c>
      <c r="AO4" s="8">
        <f t="shared" ref="AO4:AO25" si="2">(R4+X4)/C4</f>
        <v>2.0532136351808479</v>
      </c>
      <c r="AP4" s="8">
        <f t="shared" ref="AP4:AP25" si="3">(U4+V4+AA4+AB4)/(F4+G4)</f>
        <v>3.0793226931744515</v>
      </c>
      <c r="AQ4" s="8">
        <f>'30.06.2014'!AK4+'30.06.2014'!AL4</f>
        <v>2.8163999999999998</v>
      </c>
      <c r="AR4" s="8">
        <f>'30.06.2014'!P4+'30.06.2014'!R4+'30.06.2014'!AG4*1.2+'30.06.2014'!AH4*1.2</f>
        <v>2.8170000000000002</v>
      </c>
    </row>
    <row r="5" spans="1:44" x14ac:dyDescent="0.25">
      <c r="A5" s="54" t="s">
        <v>86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4">W5/B5</f>
        <v>0</v>
      </c>
      <c r="AD5" s="4">
        <f t="shared" ref="AD5:AD43" si="5">Z5/E5</f>
        <v>0</v>
      </c>
      <c r="AE5" s="4">
        <f t="shared" ref="AE5:AE43" si="6">(X5+Y5)/(C5+D5)</f>
        <v>0</v>
      </c>
      <c r="AF5" s="4">
        <f t="shared" ref="AF5:AF43" si="7">(AA5+AB5)/(F5+G5)</f>
        <v>0</v>
      </c>
      <c r="AG5" s="4">
        <f t="shared" ref="AG5:AG43" si="8">I5+AC5</f>
        <v>0.9</v>
      </c>
      <c r="AH5" s="4">
        <f t="shared" ref="AH5:AH43" si="9">K5+AD5</f>
        <v>1.0900000000000001</v>
      </c>
      <c r="AI5" s="8">
        <f t="shared" ref="AI5:AJ43" si="10">AG5*1.2</f>
        <v>1.08</v>
      </c>
      <c r="AJ5" s="8">
        <f t="shared" si="10"/>
        <v>1.3080000000000001</v>
      </c>
      <c r="AK5" s="8">
        <f t="shared" ref="AK5:AK43" si="11">(J5+AE5)*1.2</f>
        <v>1.08</v>
      </c>
      <c r="AL5" s="8">
        <f t="shared" ref="AL5:AL43" si="12">(AF5+L5)*1.2</f>
        <v>1.3080000000000001</v>
      </c>
      <c r="AM5" s="8">
        <f t="shared" si="0"/>
        <v>0.83448706250065552</v>
      </c>
      <c r="AN5" s="8">
        <f t="shared" si="1"/>
        <v>1.0513394445204542</v>
      </c>
      <c r="AO5" s="8">
        <f t="shared" si="2"/>
        <v>0.77812921961415382</v>
      </c>
      <c r="AP5" s="8">
        <f t="shared" si="3"/>
        <v>1.2934140769794407</v>
      </c>
      <c r="AQ5" s="8">
        <f>'30.06.2014'!AK5+'30.06.2014'!AL5</f>
        <v>3.1512969132141522</v>
      </c>
      <c r="AR5" s="8">
        <f>'30.06.2014'!P5+'30.06.2014'!R5+'30.06.2014'!AG5*1.2+'30.06.2014'!AH5*1.2</f>
        <v>3.3276327979334646</v>
      </c>
    </row>
    <row r="6" spans="1:44" s="36" customFormat="1" x14ac:dyDescent="0.25">
      <c r="A6" s="54" t="s">
        <v>80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4"/>
        <v>0.17665416825703317</v>
      </c>
      <c r="AD6" s="34">
        <f t="shared" si="5"/>
        <v>0.13488511580695767</v>
      </c>
      <c r="AE6" s="34"/>
      <c r="AF6" s="34"/>
      <c r="AG6" s="4">
        <f t="shared" si="8"/>
        <v>0.90665416825703316</v>
      </c>
      <c r="AH6" s="4">
        <f t="shared" si="9"/>
        <v>0.72488511580695758</v>
      </c>
      <c r="AI6" s="8">
        <f t="shared" si="10"/>
        <v>1.0879850019084398</v>
      </c>
      <c r="AJ6" s="8">
        <f t="shared" si="10"/>
        <v>0.86986213896834907</v>
      </c>
      <c r="AK6" s="8">
        <f t="shared" si="11"/>
        <v>0</v>
      </c>
      <c r="AL6" s="8">
        <f t="shared" si="12"/>
        <v>0</v>
      </c>
      <c r="AM6" s="35">
        <f t="shared" si="0"/>
        <v>0.90567816969397608</v>
      </c>
      <c r="AN6" s="35">
        <f t="shared" si="1"/>
        <v>0.72390883085724844</v>
      </c>
      <c r="AO6" s="35"/>
      <c r="AP6" s="35"/>
      <c r="AQ6" s="8">
        <f>'30.06.2014'!AK6+'30.06.2014'!AL6</f>
        <v>1.8498141921120332</v>
      </c>
      <c r="AR6" s="8">
        <f>'30.06.2014'!P6+'30.06.2014'!R6+'30.06.2014'!AG6*1.2+'30.06.2014'!AH6*1.2</f>
        <v>0</v>
      </c>
    </row>
    <row r="7" spans="1:44" x14ac:dyDescent="0.25">
      <c r="A7" s="54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4">
        <f t="shared" si="8"/>
        <v>0.79925338405195956</v>
      </c>
      <c r="AH7" s="4">
        <f t="shared" si="9"/>
        <v>1.0993674792544803</v>
      </c>
      <c r="AI7" s="8">
        <f t="shared" si="10"/>
        <v>0.95910406086235145</v>
      </c>
      <c r="AJ7" s="8">
        <f t="shared" si="10"/>
        <v>1.3192409751053764</v>
      </c>
      <c r="AK7" s="8">
        <f t="shared" si="11"/>
        <v>0.96185727023546108</v>
      </c>
      <c r="AL7" s="8">
        <f t="shared" si="12"/>
        <v>2.0358014191007703</v>
      </c>
      <c r="AM7" s="8">
        <f t="shared" si="0"/>
        <v>0.79925338405195956</v>
      </c>
      <c r="AN7" s="8">
        <f t="shared" si="1"/>
        <v>1.0993674792544803</v>
      </c>
      <c r="AO7" s="8">
        <f t="shared" si="2"/>
        <v>0.80154772519621764</v>
      </c>
      <c r="AP7" s="8">
        <f t="shared" si="3"/>
        <v>1.6965011825839753</v>
      </c>
      <c r="AQ7" s="8">
        <f>'30.06.2014'!AK7+'30.06.2014'!AL7</f>
        <v>2.2784209877903763</v>
      </c>
      <c r="AR7" s="8">
        <f>'30.06.2014'!P7+'30.06.2014'!R7+'30.06.2014'!AG7*1.2+'30.06.2014'!AH7*1.2</f>
        <v>2.56647201932575</v>
      </c>
    </row>
    <row r="8" spans="1:44" x14ac:dyDescent="0.25">
      <c r="A8" s="54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4"/>
        <v>0</v>
      </c>
      <c r="AD8" s="4">
        <f t="shared" si="5"/>
        <v>0</v>
      </c>
      <c r="AE8" s="4">
        <f t="shared" si="6"/>
        <v>0</v>
      </c>
      <c r="AF8" s="4">
        <f t="shared" si="7"/>
        <v>0</v>
      </c>
      <c r="AG8" s="4">
        <f t="shared" si="8"/>
        <v>0.88</v>
      </c>
      <c r="AH8" s="4">
        <f t="shared" si="9"/>
        <v>1.3</v>
      </c>
      <c r="AI8" s="8">
        <f t="shared" si="10"/>
        <v>1.056</v>
      </c>
      <c r="AJ8" s="8">
        <f t="shared" si="10"/>
        <v>1.56</v>
      </c>
      <c r="AK8" s="8">
        <f t="shared" si="11"/>
        <v>1.26</v>
      </c>
      <c r="AL8" s="8">
        <f t="shared" si="12"/>
        <v>1.8719999999999999</v>
      </c>
      <c r="AM8" s="8">
        <f t="shared" si="0"/>
        <v>0.88003251834997398</v>
      </c>
      <c r="AN8" s="8">
        <f t="shared" si="1"/>
        <v>1.2995790594155217</v>
      </c>
      <c r="AO8" s="8">
        <f t="shared" si="2"/>
        <v>1.0519376194565246</v>
      </c>
      <c r="AP8" s="8">
        <f t="shared" si="3"/>
        <v>1.5630771489392941</v>
      </c>
      <c r="AQ8" s="8">
        <f>'30.06.2014'!AK8+'30.06.2014'!AL8</f>
        <v>2.6160000000000001</v>
      </c>
      <c r="AR8" s="8">
        <f>'30.06.2014'!P8+'30.06.2014'!R8+'30.06.2014'!AG8*1.2+'30.06.2014'!AH8*1.2</f>
        <v>3.13</v>
      </c>
    </row>
    <row r="9" spans="1:44" s="36" customFormat="1" x14ac:dyDescent="0.25">
      <c r="A9" s="54" t="s">
        <v>87</v>
      </c>
      <c r="B9" s="34">
        <v>12.874000000000001</v>
      </c>
      <c r="C9" s="34">
        <v>3.2320000000000002</v>
      </c>
      <c r="D9" s="34">
        <v>0</v>
      </c>
      <c r="E9" s="34">
        <v>12.874000000000001</v>
      </c>
      <c r="F9" s="34">
        <v>3.2320000000000002</v>
      </c>
      <c r="G9" s="34">
        <v>0</v>
      </c>
      <c r="H9" s="34">
        <v>44.454999999999998</v>
      </c>
      <c r="I9" s="34">
        <v>0.95</v>
      </c>
      <c r="J9" s="34">
        <v>0.95</v>
      </c>
      <c r="K9" s="34">
        <v>1.1299999999999999</v>
      </c>
      <c r="L9" s="34">
        <v>1.1299999999999999</v>
      </c>
      <c r="M9" s="34">
        <v>1.1399999999999999</v>
      </c>
      <c r="N9" s="34">
        <v>1.1399999999999999</v>
      </c>
      <c r="O9" s="34">
        <v>1.36</v>
      </c>
      <c r="P9" s="34">
        <v>1.36</v>
      </c>
      <c r="Q9" s="34">
        <v>9.3949999999999996</v>
      </c>
      <c r="R9" s="34">
        <v>2.911</v>
      </c>
      <c r="S9" s="34">
        <v>0</v>
      </c>
      <c r="T9" s="34">
        <v>15.593999999999999</v>
      </c>
      <c r="U9" s="34">
        <v>3.556</v>
      </c>
      <c r="V9" s="34">
        <v>9.2550000000000008</v>
      </c>
      <c r="W9" s="34"/>
      <c r="X9" s="34"/>
      <c r="Y9" s="34"/>
      <c r="Z9" s="34"/>
      <c r="AA9" s="34"/>
      <c r="AB9" s="34"/>
      <c r="AC9" s="34">
        <f t="shared" si="4"/>
        <v>0</v>
      </c>
      <c r="AD9" s="34">
        <f t="shared" si="5"/>
        <v>0</v>
      </c>
      <c r="AE9" s="34">
        <f t="shared" si="6"/>
        <v>0</v>
      </c>
      <c r="AF9" s="34">
        <f t="shared" si="7"/>
        <v>0</v>
      </c>
      <c r="AG9" s="4">
        <f t="shared" si="8"/>
        <v>0.95</v>
      </c>
      <c r="AH9" s="4">
        <f t="shared" si="9"/>
        <v>1.1299999999999999</v>
      </c>
      <c r="AI9" s="8">
        <f t="shared" si="10"/>
        <v>1.1399999999999999</v>
      </c>
      <c r="AJ9" s="8">
        <f t="shared" si="10"/>
        <v>1.3559999999999999</v>
      </c>
      <c r="AK9" s="8">
        <f t="shared" si="11"/>
        <v>1.1399999999999999</v>
      </c>
      <c r="AL9" s="8">
        <f t="shared" si="12"/>
        <v>1.3559999999999999</v>
      </c>
      <c r="AM9" s="35">
        <f t="shared" si="0"/>
        <v>0.72976541867329492</v>
      </c>
      <c r="AN9" s="35">
        <f t="shared" si="1"/>
        <v>1.2112785459064781</v>
      </c>
      <c r="AO9" s="35">
        <f t="shared" si="2"/>
        <v>0.90068069306930687</v>
      </c>
      <c r="AP9" s="35">
        <f t="shared" si="3"/>
        <v>3.9637995049504946</v>
      </c>
      <c r="AQ9" s="8">
        <f>'30.06.2014'!AK9+'30.06.2014'!AL9</f>
        <v>2.4935999999999998</v>
      </c>
      <c r="AR9" s="8">
        <f>'30.06.2014'!P9+'30.06.2014'!R9+'30.06.2014'!AG9*1.2+'30.06.2014'!AH9*1.2</f>
        <v>2.5</v>
      </c>
    </row>
    <row r="10" spans="1:44" x14ac:dyDescent="0.25">
      <c r="A10" s="54" t="s">
        <v>89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4"/>
        <v>1.0967769959169489E-2</v>
      </c>
      <c r="AD10" s="4">
        <f t="shared" si="5"/>
        <v>0</v>
      </c>
      <c r="AE10" s="4">
        <f t="shared" si="6"/>
        <v>0.10334020974245813</v>
      </c>
      <c r="AF10" s="4">
        <f t="shared" si="7"/>
        <v>0</v>
      </c>
      <c r="AG10" s="4">
        <f t="shared" si="8"/>
        <v>0.62096776995916947</v>
      </c>
      <c r="AH10" s="4">
        <f t="shared" si="9"/>
        <v>0.8</v>
      </c>
      <c r="AI10" s="8">
        <f t="shared" si="10"/>
        <v>0.74516132395100332</v>
      </c>
      <c r="AJ10" s="8">
        <f t="shared" si="10"/>
        <v>0.96</v>
      </c>
      <c r="AK10" s="8">
        <f t="shared" si="11"/>
        <v>0.97600825169094974</v>
      </c>
      <c r="AL10" s="8">
        <f t="shared" si="12"/>
        <v>1.008</v>
      </c>
      <c r="AM10" s="8">
        <f t="shared" si="0"/>
        <v>0.61889388411085056</v>
      </c>
      <c r="AN10" s="8">
        <f t="shared" si="1"/>
        <v>0.79558602983379723</v>
      </c>
      <c r="AO10" s="8">
        <f t="shared" si="2"/>
        <v>0.81573140314685566</v>
      </c>
      <c r="AP10" s="8">
        <f t="shared" si="3"/>
        <v>0.84199271802577591</v>
      </c>
      <c r="AQ10" s="8">
        <f>'30.06.2014'!AK10+'30.06.2014'!AL10</f>
        <v>1.6489053413768437</v>
      </c>
      <c r="AR10" s="8">
        <f>'30.06.2014'!P10+'30.06.2014'!R10+'30.06.2014'!AG10*1.2+'30.06.2014'!AH10*1.2</f>
        <v>1.8888450982448681</v>
      </c>
    </row>
    <row r="11" spans="1:44" x14ac:dyDescent="0.25">
      <c r="A11" s="54" t="s">
        <v>88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29.277999999999999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0</v>
      </c>
      <c r="AD11" s="4">
        <f t="shared" si="5"/>
        <v>0</v>
      </c>
      <c r="AE11" s="4">
        <f t="shared" si="6"/>
        <v>0</v>
      </c>
      <c r="AF11" s="4">
        <f t="shared" si="7"/>
        <v>0</v>
      </c>
      <c r="AG11" s="4">
        <f t="shared" si="8"/>
        <v>0.98</v>
      </c>
      <c r="AH11" s="4">
        <f t="shared" si="9"/>
        <v>1.3</v>
      </c>
      <c r="AI11" s="8">
        <f t="shared" si="10"/>
        <v>1.1759999999999999</v>
      </c>
      <c r="AJ11" s="8">
        <f t="shared" si="10"/>
        <v>1.56</v>
      </c>
      <c r="AK11" s="8">
        <f t="shared" si="11"/>
        <v>1.1759999999999999</v>
      </c>
      <c r="AL11" s="8">
        <f t="shared" si="12"/>
        <v>1.56</v>
      </c>
      <c r="AM11" s="8">
        <f t="shared" si="0"/>
        <v>0.97989817704056492</v>
      </c>
      <c r="AN11" s="8">
        <f t="shared" si="1"/>
        <v>1.299988393108823</v>
      </c>
      <c r="AO11" s="8">
        <f t="shared" si="2"/>
        <v>0.98074142916150364</v>
      </c>
      <c r="AP11" s="8">
        <f t="shared" si="3"/>
        <v>1.2678339818417639</v>
      </c>
      <c r="AQ11" s="8">
        <f>'30.06.2014'!AK11+'30.06.2014'!AL11</f>
        <v>3.048</v>
      </c>
      <c r="AR11" s="8">
        <f>'30.06.2014'!P11+'30.06.2014'!R11+'30.06.2014'!AG11*1.2+'30.06.2014'!AH11*1.2</f>
        <v>3.048</v>
      </c>
    </row>
    <row r="12" spans="1:44" s="36" customFormat="1" x14ac:dyDescent="0.25">
      <c r="A12" s="54" t="s">
        <v>20</v>
      </c>
      <c r="B12" s="34">
        <v>36.872999999999998</v>
      </c>
      <c r="C12" s="34">
        <v>11.788</v>
      </c>
      <c r="D12" s="34">
        <v>0</v>
      </c>
      <c r="E12" s="34">
        <v>36.313000000000002</v>
      </c>
      <c r="F12" s="34">
        <v>7.87</v>
      </c>
      <c r="G12" s="34">
        <v>0</v>
      </c>
      <c r="H12" s="34"/>
      <c r="I12" s="34">
        <v>0.8</v>
      </c>
      <c r="J12" s="34">
        <v>0.8</v>
      </c>
      <c r="K12" s="34">
        <v>1.6</v>
      </c>
      <c r="L12" s="34">
        <v>1.6</v>
      </c>
      <c r="M12" s="34">
        <v>0.96</v>
      </c>
      <c r="N12" s="34">
        <v>0.96</v>
      </c>
      <c r="O12" s="34">
        <v>1.92</v>
      </c>
      <c r="P12" s="34">
        <v>1.92</v>
      </c>
      <c r="Q12" s="34">
        <v>25.811</v>
      </c>
      <c r="R12" s="34">
        <v>8.2520000000000007</v>
      </c>
      <c r="S12" s="34">
        <v>0</v>
      </c>
      <c r="T12" s="34">
        <v>53.38</v>
      </c>
      <c r="U12" s="34">
        <v>11.569000000000001</v>
      </c>
      <c r="V12" s="34"/>
      <c r="W12" s="34"/>
      <c r="X12" s="34"/>
      <c r="Y12" s="34"/>
      <c r="Z12" s="34"/>
      <c r="AA12" s="34"/>
      <c r="AB12" s="34"/>
      <c r="AC12" s="34">
        <f t="shared" si="4"/>
        <v>0</v>
      </c>
      <c r="AD12" s="34">
        <f t="shared" si="5"/>
        <v>0</v>
      </c>
      <c r="AE12" s="34">
        <f t="shared" si="6"/>
        <v>0</v>
      </c>
      <c r="AF12" s="34">
        <f t="shared" si="7"/>
        <v>0</v>
      </c>
      <c r="AG12" s="4">
        <f t="shared" si="8"/>
        <v>0.8</v>
      </c>
      <c r="AH12" s="4">
        <f t="shared" si="9"/>
        <v>1.6</v>
      </c>
      <c r="AI12" s="8">
        <f t="shared" si="10"/>
        <v>0.96</v>
      </c>
      <c r="AJ12" s="8">
        <f t="shared" si="10"/>
        <v>1.92</v>
      </c>
      <c r="AK12" s="8">
        <f t="shared" si="11"/>
        <v>0.96</v>
      </c>
      <c r="AL12" s="8">
        <f t="shared" si="12"/>
        <v>1.92</v>
      </c>
      <c r="AM12" s="35">
        <f t="shared" si="0"/>
        <v>0.69999728798850114</v>
      </c>
      <c r="AN12" s="35">
        <f t="shared" si="1"/>
        <v>1.4699969707818137</v>
      </c>
      <c r="AO12" s="35">
        <f t="shared" si="2"/>
        <v>0.70003393281303028</v>
      </c>
      <c r="AP12" s="35">
        <f t="shared" si="3"/>
        <v>1.470012706480305</v>
      </c>
      <c r="AQ12" s="8">
        <f>'30.06.2014'!AK12+'30.06.2014'!AL12</f>
        <v>2.88</v>
      </c>
      <c r="AR12" s="8">
        <f>'30.06.2014'!P12+'30.06.2014'!R12+'30.06.2014'!AG12*1.2+'30.06.2014'!AH12*1.2</f>
        <v>2.88</v>
      </c>
    </row>
    <row r="13" spans="1:44" x14ac:dyDescent="0.25">
      <c r="A13" s="54" t="s">
        <v>50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4">
        <f t="shared" si="8"/>
        <v>1.1499999999999999</v>
      </c>
      <c r="AH13" s="4">
        <f t="shared" si="9"/>
        <v>1.3</v>
      </c>
      <c r="AI13" s="8">
        <f t="shared" si="10"/>
        <v>1.38</v>
      </c>
      <c r="AJ13" s="8">
        <f t="shared" si="10"/>
        <v>1.56</v>
      </c>
      <c r="AK13" s="8">
        <f t="shared" si="11"/>
        <v>1.452</v>
      </c>
      <c r="AL13" s="8">
        <f t="shared" si="12"/>
        <v>1.5960000000000001</v>
      </c>
      <c r="AM13" s="8">
        <f t="shared" si="0"/>
        <v>1.1520338946782789</v>
      </c>
      <c r="AN13" s="8">
        <f t="shared" si="1"/>
        <v>1.3016703656114941</v>
      </c>
      <c r="AO13" s="8">
        <f t="shared" si="2"/>
        <v>1.2099607267705321</v>
      </c>
      <c r="AP13" s="8">
        <f t="shared" si="3"/>
        <v>1.3286790266512165</v>
      </c>
      <c r="AQ13" s="8">
        <f>'30.06.2014'!AK13+'30.06.2014'!AL13</f>
        <v>2.9424000000000001</v>
      </c>
      <c r="AR13" s="8">
        <f>'30.06.2014'!P13+'30.06.2014'!R13+'30.06.2014'!AG13*1.2+'30.06.2014'!AH13*1.2</f>
        <v>3.0449999999999999</v>
      </c>
    </row>
    <row r="14" spans="1:44" x14ac:dyDescent="0.25">
      <c r="A14" s="54" t="s">
        <v>21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4"/>
        <v>0.11849604637715984</v>
      </c>
      <c r="AD14" s="4">
        <f t="shared" si="5"/>
        <v>0.11882713454940048</v>
      </c>
      <c r="AE14" s="4">
        <f t="shared" si="6"/>
        <v>7.8722718617255022E-2</v>
      </c>
      <c r="AF14" s="4">
        <f t="shared" si="7"/>
        <v>6.5533099571828804E-2</v>
      </c>
      <c r="AG14" s="4">
        <f t="shared" si="8"/>
        <v>0.99849604637715983</v>
      </c>
      <c r="AH14" s="4">
        <f t="shared" si="9"/>
        <v>1.0288271345494004</v>
      </c>
      <c r="AI14" s="8">
        <f t="shared" si="10"/>
        <v>1.1981952556525917</v>
      </c>
      <c r="AJ14" s="8">
        <f t="shared" si="10"/>
        <v>1.2345925614592805</v>
      </c>
      <c r="AK14" s="8">
        <f t="shared" si="11"/>
        <v>1.150467262340706</v>
      </c>
      <c r="AL14" s="8">
        <f t="shared" si="12"/>
        <v>1.1706397194861946</v>
      </c>
      <c r="AM14" s="8">
        <f t="shared" si="0"/>
        <v>0.99849814896860367</v>
      </c>
      <c r="AN14" s="8">
        <f t="shared" si="1"/>
        <v>1.0288065780725819</v>
      </c>
      <c r="AO14" s="8">
        <f t="shared" si="2"/>
        <v>0.95872857770616671</v>
      </c>
      <c r="AP14" s="8">
        <f t="shared" si="3"/>
        <v>0.97554666713653904</v>
      </c>
      <c r="AQ14" s="8">
        <f>'30.06.2014'!AK14+'30.06.2014'!AL14</f>
        <v>2.4215441186397682</v>
      </c>
      <c r="AR14" s="8">
        <f>'30.06.2014'!P14+'30.06.2014'!R14+'30.06.2014'!AG14*1.2+'30.06.2014'!AH14*1.2</f>
        <v>2.3227147084688817</v>
      </c>
    </row>
    <row r="15" spans="1:44" s="36" customFormat="1" x14ac:dyDescent="0.25">
      <c r="A15" s="54" t="s">
        <v>22</v>
      </c>
      <c r="B15" s="34">
        <v>48.48</v>
      </c>
      <c r="C15" s="34">
        <v>6.8789999999999996</v>
      </c>
      <c r="D15" s="34">
        <v>7.4999999999999997E-2</v>
      </c>
      <c r="E15" s="34">
        <v>46.804000000000002</v>
      </c>
      <c r="F15" s="34">
        <v>4.7789999999999999</v>
      </c>
      <c r="G15" s="34"/>
      <c r="H15" s="34"/>
      <c r="I15" s="34">
        <v>1.1399999999999999</v>
      </c>
      <c r="J15" s="34">
        <v>1.68</v>
      </c>
      <c r="K15" s="34">
        <v>1.68</v>
      </c>
      <c r="L15" s="34">
        <v>2.71</v>
      </c>
      <c r="M15" s="34">
        <v>1.3680000000000001</v>
      </c>
      <c r="N15" s="34">
        <v>2.016</v>
      </c>
      <c r="O15" s="34">
        <v>2.016</v>
      </c>
      <c r="P15" s="34">
        <v>3.2519999999999998</v>
      </c>
      <c r="Q15" s="34">
        <v>55.267000000000003</v>
      </c>
      <c r="R15" s="34">
        <v>11.557</v>
      </c>
      <c r="S15" s="34">
        <v>0.126</v>
      </c>
      <c r="T15" s="34">
        <v>78.631</v>
      </c>
      <c r="U15" s="34">
        <v>12.951000000000001</v>
      </c>
      <c r="V15" s="34">
        <v>0</v>
      </c>
      <c r="W15" s="34">
        <v>7.694</v>
      </c>
      <c r="X15" s="34">
        <v>0.33</v>
      </c>
      <c r="Y15" s="34">
        <v>1.9E-2</v>
      </c>
      <c r="Z15" s="34">
        <v>0</v>
      </c>
      <c r="AA15" s="34">
        <v>0</v>
      </c>
      <c r="AB15" s="34">
        <v>0</v>
      </c>
      <c r="AC15" s="34">
        <f t="shared" si="4"/>
        <v>0.15870462046204623</v>
      </c>
      <c r="AD15" s="34">
        <f t="shared" si="5"/>
        <v>0</v>
      </c>
      <c r="AE15" s="34">
        <f t="shared" si="6"/>
        <v>5.0186942766752951E-2</v>
      </c>
      <c r="AF15" s="34">
        <f t="shared" si="7"/>
        <v>0</v>
      </c>
      <c r="AG15" s="4">
        <f t="shared" si="8"/>
        <v>1.298704620462046</v>
      </c>
      <c r="AH15" s="4">
        <f t="shared" si="9"/>
        <v>1.68</v>
      </c>
      <c r="AI15" s="8">
        <f t="shared" si="10"/>
        <v>1.5584455445544552</v>
      </c>
      <c r="AJ15" s="8">
        <f t="shared" si="10"/>
        <v>2.016</v>
      </c>
      <c r="AK15" s="8">
        <f t="shared" si="11"/>
        <v>2.0762243313201032</v>
      </c>
      <c r="AL15" s="8">
        <f t="shared" si="12"/>
        <v>3.2519999999999998</v>
      </c>
      <c r="AM15" s="35">
        <f t="shared" si="0"/>
        <v>1.2987004950495051</v>
      </c>
      <c r="AN15" s="35">
        <f t="shared" si="1"/>
        <v>1.6800059823946671</v>
      </c>
      <c r="AO15" s="35">
        <f t="shared" si="2"/>
        <v>1.7280127925570579</v>
      </c>
      <c r="AP15" s="35">
        <f t="shared" si="3"/>
        <v>2.7099811676082863</v>
      </c>
      <c r="AQ15" s="8">
        <f>'30.06.2014'!AK15+'30.06.2014'!AL15</f>
        <v>3.9840969291832047</v>
      </c>
      <c r="AR15" s="8">
        <f>'30.06.2014'!P15+'30.06.2014'!R15+'30.06.2014'!AG15*1.2+'30.06.2014'!AH15*1.2</f>
        <v>5.5813424210994214</v>
      </c>
    </row>
    <row r="16" spans="1:44" x14ac:dyDescent="0.25">
      <c r="A16" s="54" t="s">
        <v>23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f>I16*1.2</f>
        <v>1.236</v>
      </c>
      <c r="N16" s="4">
        <f>J16*1.2</f>
        <v>1.008</v>
      </c>
      <c r="O16" s="4">
        <f>K16*1.2</f>
        <v>1.236</v>
      </c>
      <c r="P16" s="4">
        <f>L16*1.2</f>
        <v>1.008</v>
      </c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>
        <v>0.84299999999999997</v>
      </c>
      <c r="AB16" s="4"/>
      <c r="AC16" s="4">
        <f t="shared" si="4"/>
        <v>6.9620980531868437E-2</v>
      </c>
      <c r="AD16" s="4">
        <f t="shared" si="5"/>
        <v>3.5452454816255349E-2</v>
      </c>
      <c r="AE16" s="4">
        <f t="shared" si="6"/>
        <v>6.6647452986526398E-2</v>
      </c>
      <c r="AF16" s="4">
        <f t="shared" si="7"/>
        <v>7.6448716786070556E-2</v>
      </c>
      <c r="AG16" s="4">
        <f t="shared" si="8"/>
        <v>1.0996209805318684</v>
      </c>
      <c r="AH16" s="4">
        <f t="shared" si="9"/>
        <v>1.0654524548162554</v>
      </c>
      <c r="AI16" s="8">
        <f t="shared" si="10"/>
        <v>1.319545176638242</v>
      </c>
      <c r="AJ16" s="8">
        <f t="shared" si="10"/>
        <v>1.2785429457795063</v>
      </c>
      <c r="AK16" s="8">
        <f t="shared" si="11"/>
        <v>1.0879769435838316</v>
      </c>
      <c r="AL16" s="8">
        <f t="shared" si="12"/>
        <v>1.0997384601432847</v>
      </c>
      <c r="AM16" s="8">
        <f t="shared" si="0"/>
        <v>0.51169926678465538</v>
      </c>
      <c r="AN16" s="8">
        <f t="shared" si="1"/>
        <v>1.0327977651216991</v>
      </c>
      <c r="AO16" s="8">
        <f t="shared" si="2"/>
        <v>0.87509244802366659</v>
      </c>
      <c r="AP16" s="8">
        <f t="shared" si="3"/>
        <v>0.86832320667452612</v>
      </c>
      <c r="AQ16" s="8">
        <f>'30.06.2014'!AK16+'30.06.2014'!AL16</f>
        <v>3.024</v>
      </c>
      <c r="AR16" s="8">
        <f>'30.06.2014'!P16+'30.06.2014'!R16+'30.06.2014'!AG16*1.2+'30.06.2014'!AH16*1.2</f>
        <v>3.63</v>
      </c>
    </row>
    <row r="17" spans="1:44" x14ac:dyDescent="0.25">
      <c r="A17" s="54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4"/>
        <v>0</v>
      </c>
      <c r="AD17" s="4">
        <f t="shared" si="5"/>
        <v>0</v>
      </c>
      <c r="AE17" s="4">
        <f t="shared" si="6"/>
        <v>0</v>
      </c>
      <c r="AF17" s="4">
        <f t="shared" si="7"/>
        <v>0</v>
      </c>
      <c r="AG17" s="4">
        <f t="shared" si="8"/>
        <v>0.88</v>
      </c>
      <c r="AH17" s="4">
        <f t="shared" si="9"/>
        <v>1.64</v>
      </c>
      <c r="AI17" s="8">
        <f t="shared" si="10"/>
        <v>1.056</v>
      </c>
      <c r="AJ17" s="8">
        <f t="shared" si="10"/>
        <v>1.9679999999999997</v>
      </c>
      <c r="AK17" s="8">
        <f t="shared" si="11"/>
        <v>1.272</v>
      </c>
      <c r="AL17" s="8">
        <f t="shared" si="12"/>
        <v>2.3639999999999999</v>
      </c>
      <c r="AM17" s="8">
        <f t="shared" si="0"/>
        <v>0.87942701671976364</v>
      </c>
      <c r="AN17" s="8">
        <f t="shared" si="1"/>
        <v>1.639238711141366</v>
      </c>
      <c r="AO17" s="8">
        <f t="shared" si="2"/>
        <v>1.0438565051643804</v>
      </c>
      <c r="AP17" s="8">
        <f t="shared" si="3"/>
        <v>1.8885325850953669</v>
      </c>
      <c r="AQ17" s="8">
        <f>'30.06.2014'!AK17+'30.06.2014'!AL17</f>
        <v>4.0208554507097398</v>
      </c>
      <c r="AR17" s="8">
        <f>'30.06.2014'!P17+'30.06.2014'!R17+'30.06.2014'!AG17*1.2+'30.06.2014'!AH17*1.2</f>
        <v>4.0108152933071155</v>
      </c>
    </row>
    <row r="18" spans="1:44" s="36" customFormat="1" x14ac:dyDescent="0.25">
      <c r="A18" s="54" t="s">
        <v>85</v>
      </c>
      <c r="B18" s="34">
        <v>41.515999999999998</v>
      </c>
      <c r="C18" s="34">
        <v>14.92</v>
      </c>
      <c r="D18" s="34">
        <v>0</v>
      </c>
      <c r="E18" s="34">
        <v>38.89</v>
      </c>
      <c r="F18" s="34">
        <v>13.564</v>
      </c>
      <c r="G18" s="34">
        <v>0</v>
      </c>
      <c r="H18" s="34"/>
      <c r="I18" s="34">
        <v>1</v>
      </c>
      <c r="J18" s="34">
        <v>1</v>
      </c>
      <c r="K18" s="34">
        <v>2.08</v>
      </c>
      <c r="L18" s="34">
        <v>2.08</v>
      </c>
      <c r="M18" s="34">
        <v>1.2</v>
      </c>
      <c r="N18" s="34">
        <v>1.2</v>
      </c>
      <c r="O18" s="34">
        <v>2.496</v>
      </c>
      <c r="P18" s="34">
        <v>2.496</v>
      </c>
      <c r="Q18" s="34">
        <v>40.279000000000003</v>
      </c>
      <c r="R18" s="34">
        <v>14.988</v>
      </c>
      <c r="S18" s="34">
        <v>0</v>
      </c>
      <c r="T18" s="34">
        <v>80.891000000000005</v>
      </c>
      <c r="U18" s="34">
        <v>28.213000000000001</v>
      </c>
      <c r="V18" s="34">
        <v>0</v>
      </c>
      <c r="W18" s="34">
        <v>4.5049999999999999</v>
      </c>
      <c r="X18" s="34">
        <v>1.718</v>
      </c>
      <c r="Y18" s="34">
        <v>0</v>
      </c>
      <c r="Z18" s="34">
        <v>6.2770000000000001</v>
      </c>
      <c r="AA18" s="34">
        <v>2.1869999999999998</v>
      </c>
      <c r="AB18" s="34">
        <v>0</v>
      </c>
      <c r="AC18" s="34">
        <f t="shared" si="4"/>
        <v>0.1085123807688602</v>
      </c>
      <c r="AD18" s="34">
        <f t="shared" si="5"/>
        <v>0.16140395988686038</v>
      </c>
      <c r="AE18" s="34">
        <f t="shared" si="6"/>
        <v>0.11514745308310992</v>
      </c>
      <c r="AF18" s="34">
        <f t="shared" si="7"/>
        <v>0.16123562370982009</v>
      </c>
      <c r="AG18" s="4">
        <f t="shared" si="8"/>
        <v>1.1085123807688602</v>
      </c>
      <c r="AH18" s="4">
        <f t="shared" si="9"/>
        <v>2.2414039598868603</v>
      </c>
      <c r="AI18" s="8">
        <f t="shared" si="10"/>
        <v>1.3302148569226322</v>
      </c>
      <c r="AJ18" s="8">
        <f t="shared" si="10"/>
        <v>2.6896847518642324</v>
      </c>
      <c r="AK18" s="8">
        <f t="shared" si="11"/>
        <v>1.3381769436997319</v>
      </c>
      <c r="AL18" s="8">
        <f t="shared" si="12"/>
        <v>2.6894827484517845</v>
      </c>
      <c r="AM18" s="35">
        <f t="shared" si="0"/>
        <v>1.0787166393679548</v>
      </c>
      <c r="AN18" s="35">
        <f t="shared" si="1"/>
        <v>2.2413988171766523</v>
      </c>
      <c r="AO18" s="35">
        <f t="shared" si="2"/>
        <v>1.11970509383378</v>
      </c>
      <c r="AP18" s="35">
        <f t="shared" si="3"/>
        <v>2.2412267767620171</v>
      </c>
      <c r="AQ18" s="8">
        <f>'30.06.2014'!AK18+'30.06.2014'!AL18</f>
        <v>4.1449422632794457</v>
      </c>
      <c r="AR18" s="8">
        <f>'30.06.2014'!P18+'30.06.2014'!R18+'30.06.2014'!AG18*1.2+'30.06.2014'!AH18*1.2</f>
        <v>3.996125024117307</v>
      </c>
    </row>
    <row r="19" spans="1:44" x14ac:dyDescent="0.25">
      <c r="A19" s="55" t="s">
        <v>49</v>
      </c>
      <c r="B19" s="4" t="s">
        <v>59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 t="shared" si="8"/>
        <v>0</v>
      </c>
      <c r="AH19" s="4">
        <f t="shared" si="9"/>
        <v>0</v>
      </c>
      <c r="AI19" s="8">
        <f t="shared" si="10"/>
        <v>0</v>
      </c>
      <c r="AJ19" s="8">
        <f t="shared" si="10"/>
        <v>0</v>
      </c>
      <c r="AK19" s="8">
        <f t="shared" si="11"/>
        <v>0</v>
      </c>
      <c r="AL19" s="8">
        <f t="shared" si="12"/>
        <v>0</v>
      </c>
      <c r="AM19" s="8"/>
      <c r="AN19" s="8"/>
      <c r="AO19" s="8"/>
      <c r="AP19" s="8"/>
      <c r="AQ19" s="8">
        <f>'30.06.2014'!AK19+'30.06.2014'!AL19</f>
        <v>3.1172245556677014</v>
      </c>
      <c r="AR19" s="8">
        <f>'30.06.2014'!P19+'30.06.2014'!R19+'30.06.2014'!AG19*1.2+'30.06.2014'!AH19*1.2</f>
        <v>3.7356271014384417</v>
      </c>
    </row>
    <row r="20" spans="1:44" x14ac:dyDescent="0.25">
      <c r="A20" s="54" t="s">
        <v>26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4"/>
        <v>5.9174293350611491E-3</v>
      </c>
      <c r="AD20" s="4">
        <f t="shared" si="5"/>
        <v>5.889227873654812E-3</v>
      </c>
      <c r="AE20" s="4">
        <f t="shared" si="6"/>
        <v>1.4628205774898577E-3</v>
      </c>
      <c r="AF20" s="4">
        <f t="shared" si="7"/>
        <v>9.4609936746499425E-4</v>
      </c>
      <c r="AG20" s="4">
        <f t="shared" si="8"/>
        <v>0.88369138252207013</v>
      </c>
      <c r="AH20" s="4">
        <f t="shared" si="9"/>
        <v>1.6710127549342522</v>
      </c>
      <c r="AI20" s="8">
        <f t="shared" si="10"/>
        <v>1.0604296590264841</v>
      </c>
      <c r="AJ20" s="8">
        <f t="shared" si="10"/>
        <v>2.0052153059211024</v>
      </c>
      <c r="AK20" s="8">
        <f t="shared" si="11"/>
        <v>1.1300613231680514</v>
      </c>
      <c r="AL20" s="8">
        <f t="shared" si="12"/>
        <v>2.5965659296102066</v>
      </c>
      <c r="AM20" s="8">
        <f t="shared" si="0"/>
        <v>0.88369138252207025</v>
      </c>
      <c r="AN20" s="8">
        <f t="shared" si="1"/>
        <v>1.6710127549342522</v>
      </c>
      <c r="AO20" s="8">
        <f t="shared" si="2"/>
        <v>0.94171776930670958</v>
      </c>
      <c r="AP20" s="8">
        <f t="shared" si="3"/>
        <v>2.1638049413418394</v>
      </c>
      <c r="AQ20" s="8">
        <f>'30.06.2014'!AK20+'30.06.2014'!AL20</f>
        <v>2.3279999999999998</v>
      </c>
      <c r="AR20" s="8">
        <f>'30.06.2014'!P20+'30.06.2014'!R20+'30.06.2014'!AG20*1.2+'30.06.2014'!AH20*1.2</f>
        <v>2.33</v>
      </c>
    </row>
    <row r="21" spans="1:44" s="36" customFormat="1" x14ac:dyDescent="0.25">
      <c r="A21" s="54" t="s">
        <v>27</v>
      </c>
      <c r="B21" s="34">
        <v>27.053999999999998</v>
      </c>
      <c r="C21" s="34">
        <v>8.9260000000000002</v>
      </c>
      <c r="D21" s="34">
        <v>0</v>
      </c>
      <c r="E21" s="34">
        <v>24.202999999999999</v>
      </c>
      <c r="F21" s="34">
        <v>3.0680000000000001</v>
      </c>
      <c r="G21" s="34">
        <v>0</v>
      </c>
      <c r="H21" s="34"/>
      <c r="I21" s="34">
        <v>0.8</v>
      </c>
      <c r="J21" s="34">
        <v>0.8</v>
      </c>
      <c r="K21" s="34">
        <v>1.1399999999999999</v>
      </c>
      <c r="L21" s="34">
        <v>1.1399999999999999</v>
      </c>
      <c r="M21" s="34">
        <v>0.96</v>
      </c>
      <c r="N21" s="34">
        <v>0.96</v>
      </c>
      <c r="O21" s="34">
        <v>1.37</v>
      </c>
      <c r="P21" s="34">
        <v>1.37</v>
      </c>
      <c r="Q21" s="34">
        <v>20.622</v>
      </c>
      <c r="R21" s="34">
        <v>8.1769999999999996</v>
      </c>
      <c r="S21" s="34">
        <v>0</v>
      </c>
      <c r="T21" s="34">
        <v>26.148</v>
      </c>
      <c r="U21" s="34">
        <v>4.976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f t="shared" si="4"/>
        <v>0</v>
      </c>
      <c r="AD21" s="34">
        <f t="shared" si="5"/>
        <v>0</v>
      </c>
      <c r="AE21" s="34">
        <f t="shared" si="6"/>
        <v>0</v>
      </c>
      <c r="AF21" s="34">
        <f t="shared" si="7"/>
        <v>0</v>
      </c>
      <c r="AG21" s="4">
        <f t="shared" si="8"/>
        <v>0.8</v>
      </c>
      <c r="AH21" s="4">
        <f t="shared" si="9"/>
        <v>1.1399999999999999</v>
      </c>
      <c r="AI21" s="8">
        <f t="shared" si="10"/>
        <v>0.96</v>
      </c>
      <c r="AJ21" s="8">
        <f t="shared" si="10"/>
        <v>1.3679999999999999</v>
      </c>
      <c r="AK21" s="8">
        <f t="shared" si="11"/>
        <v>0.96</v>
      </c>
      <c r="AL21" s="8">
        <f t="shared" si="12"/>
        <v>1.3679999999999999</v>
      </c>
      <c r="AM21" s="35">
        <f t="shared" si="0"/>
        <v>0.76225327123530717</v>
      </c>
      <c r="AN21" s="35">
        <f t="shared" si="1"/>
        <v>1.0803619386026526</v>
      </c>
      <c r="AO21" s="35">
        <f t="shared" si="2"/>
        <v>0.9160878332959892</v>
      </c>
      <c r="AP21" s="35">
        <f t="shared" si="3"/>
        <v>1.621903520208605</v>
      </c>
      <c r="AQ21" s="8">
        <f>'30.06.2014'!AK21+'30.06.2014'!AL21</f>
        <v>3.036</v>
      </c>
      <c r="AR21" s="8">
        <f>'30.06.2014'!P21+'30.06.2014'!R21+'30.06.2014'!AG21*1.2+'30.06.2014'!AH21*1.2</f>
        <v>3.036</v>
      </c>
    </row>
    <row r="22" spans="1:44" x14ac:dyDescent="0.25">
      <c r="A22" s="54" t="s">
        <v>44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4"/>
        <v>0</v>
      </c>
      <c r="AD22" s="4">
        <f t="shared" si="5"/>
        <v>0</v>
      </c>
      <c r="AE22" s="4">
        <f t="shared" si="6"/>
        <v>0</v>
      </c>
      <c r="AF22" s="4">
        <f t="shared" si="7"/>
        <v>0</v>
      </c>
      <c r="AG22" s="4">
        <f t="shared" si="8"/>
        <v>1.1100000000000001</v>
      </c>
      <c r="AH22" s="4">
        <f t="shared" si="9"/>
        <v>1.42</v>
      </c>
      <c r="AI22" s="8">
        <f t="shared" si="10"/>
        <v>1.3320000000000001</v>
      </c>
      <c r="AJ22" s="8">
        <f t="shared" si="10"/>
        <v>1.704</v>
      </c>
      <c r="AK22" s="8">
        <f t="shared" si="11"/>
        <v>1.3320000000000001</v>
      </c>
      <c r="AL22" s="8">
        <f t="shared" si="12"/>
        <v>1.704</v>
      </c>
      <c r="AM22" s="8">
        <f t="shared" si="0"/>
        <v>1.0845812438757276</v>
      </c>
      <c r="AN22" s="8">
        <f t="shared" si="1"/>
        <v>1.373533830622842</v>
      </c>
      <c r="AO22" s="8">
        <f t="shared" si="2"/>
        <v>1.080019864260884</v>
      </c>
      <c r="AP22" s="8">
        <f t="shared" si="3"/>
        <v>1.3716961563845502</v>
      </c>
      <c r="AQ22" s="8">
        <f>'30.06.2014'!AK22+'30.06.2014'!AL22</f>
        <v>2.9478648226251347</v>
      </c>
      <c r="AR22" s="8">
        <f>'30.06.2014'!P22+'30.06.2014'!R22+'30.06.2014'!AG22*1.2+'30.06.2014'!AH22*1.2</f>
        <v>3.5752833712486805</v>
      </c>
    </row>
    <row r="23" spans="1:44" x14ac:dyDescent="0.25">
      <c r="A23" s="54" t="s">
        <v>84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4"/>
        <v>0.10616369895976012</v>
      </c>
      <c r="AD23" s="4">
        <f t="shared" si="5"/>
        <v>0.10538616644262495</v>
      </c>
      <c r="AE23" s="4">
        <f t="shared" si="6"/>
        <v>0.17103031745559491</v>
      </c>
      <c r="AF23" s="4">
        <f t="shared" si="7"/>
        <v>0.16326458289035367</v>
      </c>
      <c r="AG23" s="4">
        <f t="shared" si="8"/>
        <v>0.86816369895976009</v>
      </c>
      <c r="AH23" s="4">
        <f t="shared" si="9"/>
        <v>1.3183861664426251</v>
      </c>
      <c r="AI23" s="8">
        <f t="shared" si="10"/>
        <v>1.041796438751712</v>
      </c>
      <c r="AJ23" s="8">
        <f t="shared" si="10"/>
        <v>1.58206339973115</v>
      </c>
      <c r="AK23" s="8">
        <f t="shared" si="11"/>
        <v>1.1196363809467138</v>
      </c>
      <c r="AL23" s="8">
        <f t="shared" si="12"/>
        <v>2.2335174994684244</v>
      </c>
      <c r="AM23" s="8">
        <f t="shared" si="0"/>
        <v>0.867745159737904</v>
      </c>
      <c r="AN23" s="8">
        <f t="shared" si="1"/>
        <v>1.3183505438103387</v>
      </c>
      <c r="AO23" s="8">
        <f t="shared" si="2"/>
        <v>0.93286424087352371</v>
      </c>
      <c r="AP23" s="8">
        <f t="shared" si="3"/>
        <v>1.8613296477425756</v>
      </c>
      <c r="AQ23" s="8">
        <f>'30.06.2014'!AK23+'30.06.2014'!AL23</f>
        <v>2.1360000000000001</v>
      </c>
      <c r="AR23" s="8">
        <f>'30.06.2014'!P23+'30.06.2014'!R23+'30.06.2014'!AG23*1.2+'30.06.2014'!AH23*1.2</f>
        <v>3.0720000000000001</v>
      </c>
    </row>
    <row r="24" spans="1:44" s="36" customFormat="1" x14ac:dyDescent="0.25">
      <c r="A24" s="54" t="s">
        <v>69</v>
      </c>
      <c r="B24" s="34">
        <v>65.808000000000007</v>
      </c>
      <c r="C24" s="34">
        <v>30.744</v>
      </c>
      <c r="D24" s="34">
        <v>0</v>
      </c>
      <c r="E24" s="34">
        <v>62.63</v>
      </c>
      <c r="F24" s="34">
        <v>20.655000000000001</v>
      </c>
      <c r="G24" s="34"/>
      <c r="H24" s="34"/>
      <c r="I24" s="34">
        <v>0.89</v>
      </c>
      <c r="J24" s="34">
        <v>1.28</v>
      </c>
      <c r="K24" s="34">
        <v>0.89</v>
      </c>
      <c r="L24" s="34">
        <v>1.28</v>
      </c>
      <c r="M24" s="34">
        <v>1.0680000000000001</v>
      </c>
      <c r="N24" s="34">
        <v>1.536</v>
      </c>
      <c r="O24" s="34">
        <v>1.0680000000000001</v>
      </c>
      <c r="P24" s="34">
        <v>1.536</v>
      </c>
      <c r="Q24" s="34">
        <v>58.569000000000003</v>
      </c>
      <c r="R24" s="34">
        <v>39.351999999999997</v>
      </c>
      <c r="S24" s="34">
        <v>0</v>
      </c>
      <c r="T24" s="34">
        <v>56.006</v>
      </c>
      <c r="U24" s="34">
        <v>30.353000000000002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f t="shared" si="4"/>
        <v>0</v>
      </c>
      <c r="AD24" s="34">
        <f t="shared" si="5"/>
        <v>0</v>
      </c>
      <c r="AE24" s="34">
        <f t="shared" si="6"/>
        <v>0</v>
      </c>
      <c r="AF24" s="34">
        <f t="shared" si="7"/>
        <v>0</v>
      </c>
      <c r="AG24" s="4">
        <f t="shared" si="8"/>
        <v>0.89</v>
      </c>
      <c r="AH24" s="4">
        <f t="shared" si="9"/>
        <v>0.89</v>
      </c>
      <c r="AI24" s="8">
        <f t="shared" si="10"/>
        <v>1.0680000000000001</v>
      </c>
      <c r="AJ24" s="8">
        <f t="shared" si="10"/>
        <v>1.0680000000000001</v>
      </c>
      <c r="AK24" s="8">
        <f t="shared" si="11"/>
        <v>1.536</v>
      </c>
      <c r="AL24" s="8">
        <f t="shared" si="12"/>
        <v>1.536</v>
      </c>
      <c r="AM24" s="35">
        <f t="shared" si="0"/>
        <v>0.88999817651349378</v>
      </c>
      <c r="AN24" s="35">
        <f t="shared" si="1"/>
        <v>0.8942359891425834</v>
      </c>
      <c r="AO24" s="35">
        <f t="shared" si="2"/>
        <v>1.2799895914650012</v>
      </c>
      <c r="AP24" s="35">
        <f t="shared" si="3"/>
        <v>1.469523117889131</v>
      </c>
      <c r="AQ24" s="8">
        <f>'30.06.2014'!AK24+'30.06.2014'!AL24</f>
        <v>2.3879999999999999</v>
      </c>
      <c r="AR24" s="8">
        <f>'30.06.2014'!P24+'30.06.2014'!R24+'30.06.2014'!AG24*1.2+'30.06.2014'!AH24*1.2</f>
        <v>2.39</v>
      </c>
    </row>
    <row r="25" spans="1:44" x14ac:dyDescent="0.25">
      <c r="A25" s="54" t="s">
        <v>28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4"/>
        <v>0</v>
      </c>
      <c r="AD25" s="4">
        <f t="shared" si="5"/>
        <v>0</v>
      </c>
      <c r="AE25" s="4">
        <f t="shared" si="6"/>
        <v>0</v>
      </c>
      <c r="AF25" s="4">
        <f t="shared" si="7"/>
        <v>0</v>
      </c>
      <c r="AG25" s="4">
        <f t="shared" si="8"/>
        <v>0.75</v>
      </c>
      <c r="AH25" s="4">
        <f t="shared" si="9"/>
        <v>1.24</v>
      </c>
      <c r="AI25" s="8">
        <f t="shared" si="10"/>
        <v>0.89999999999999991</v>
      </c>
      <c r="AJ25" s="8">
        <f t="shared" si="10"/>
        <v>1.488</v>
      </c>
      <c r="AK25" s="8">
        <f t="shared" si="11"/>
        <v>0.89999999999999991</v>
      </c>
      <c r="AL25" s="8">
        <f t="shared" si="12"/>
        <v>1.488</v>
      </c>
      <c r="AM25" s="8">
        <f t="shared" si="0"/>
        <v>0.75615624673314896</v>
      </c>
      <c r="AN25" s="8">
        <f t="shared" si="1"/>
        <v>1.2315762399589876</v>
      </c>
      <c r="AO25" s="8">
        <f t="shared" si="2"/>
        <v>0.65771646125267458</v>
      </c>
      <c r="AP25" s="8">
        <f t="shared" si="3"/>
        <v>1.1102469659745284</v>
      </c>
      <c r="AQ25" s="8">
        <f>'30.06.2014'!AK25+'30.06.2014'!AL25</f>
        <v>2.9939999999999998</v>
      </c>
      <c r="AR25" s="8">
        <f>'30.06.2014'!P25+'30.06.2014'!R25+'30.06.2014'!AG25*1.2+'30.06.2014'!AH25*1.2</f>
        <v>3.274</v>
      </c>
    </row>
    <row r="26" spans="1:44" x14ac:dyDescent="0.25">
      <c r="A26" s="54" t="s">
        <v>93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4">
        <f t="shared" si="8"/>
        <v>0.95</v>
      </c>
      <c r="AH26" s="4">
        <f t="shared" si="9"/>
        <v>1.2</v>
      </c>
      <c r="AI26" s="8">
        <f t="shared" si="10"/>
        <v>1.1399999999999999</v>
      </c>
      <c r="AJ26" s="8">
        <f t="shared" si="10"/>
        <v>1.44</v>
      </c>
      <c r="AK26" s="8">
        <f t="shared" si="11"/>
        <v>1.26</v>
      </c>
      <c r="AL26" s="8">
        <f t="shared" si="12"/>
        <v>1.62</v>
      </c>
      <c r="AM26" s="8">
        <f>(Q26+W26)/B26</f>
        <v>0.94997561885093085</v>
      </c>
      <c r="AN26" s="8">
        <f>(T26+Z26)/E26</f>
        <v>1.199990389697756</v>
      </c>
      <c r="AO26" s="8">
        <f>(R26+X26)/C26</f>
        <v>1.0500039249548629</v>
      </c>
      <c r="AP26" s="8">
        <f>(U26+V26+AA26+AB26)/(F26+G26)</f>
        <v>1.4598601909633748</v>
      </c>
      <c r="AQ26" s="8">
        <f>'30.06.2014'!AK26+'30.06.2014'!AL26</f>
        <v>2.2080000000000002</v>
      </c>
      <c r="AR26" s="8">
        <f>'30.06.2014'!P26+'30.06.2014'!R26+'30.06.2014'!AG26*1.2+'30.06.2014'!AH26*1.2</f>
        <v>2.7359999999999998</v>
      </c>
    </row>
    <row r="27" spans="1:44" s="36" customFormat="1" x14ac:dyDescent="0.25">
      <c r="A27" s="55" t="s">
        <v>51</v>
      </c>
      <c r="B27" s="34">
        <v>86.088999999999999</v>
      </c>
      <c r="C27" s="34">
        <v>29.715</v>
      </c>
      <c r="D27" s="34">
        <v>1.278</v>
      </c>
      <c r="E27" s="34">
        <v>82.031999999999996</v>
      </c>
      <c r="F27" s="34">
        <v>161.767</v>
      </c>
      <c r="G27" s="34">
        <v>6.4000000000000001E-2</v>
      </c>
      <c r="H27" s="34"/>
      <c r="I27" s="34">
        <v>0.62</v>
      </c>
      <c r="J27" s="34">
        <v>0.9</v>
      </c>
      <c r="K27" s="34">
        <v>1.22</v>
      </c>
      <c r="L27" s="34">
        <v>1.38</v>
      </c>
      <c r="M27" s="34">
        <f>I27*1.2</f>
        <v>0.74399999999999999</v>
      </c>
      <c r="N27" s="34">
        <f>J27*1.2</f>
        <v>1.08</v>
      </c>
      <c r="O27" s="34">
        <f>K27*1.2</f>
        <v>1.464</v>
      </c>
      <c r="P27" s="34">
        <f>L27*1.2</f>
        <v>1.6559999999999999</v>
      </c>
      <c r="Q27" s="34">
        <v>53.636000000000003</v>
      </c>
      <c r="R27" s="34">
        <v>26.614999999999998</v>
      </c>
      <c r="S27" s="34">
        <v>1.1499999999999999</v>
      </c>
      <c r="T27" s="34">
        <v>100.179</v>
      </c>
      <c r="U27" s="34">
        <v>239.465</v>
      </c>
      <c r="V27" s="34">
        <v>8.7999999999999995E-2</v>
      </c>
      <c r="W27" s="34"/>
      <c r="X27" s="34"/>
      <c r="Y27" s="34"/>
      <c r="Z27" s="34"/>
      <c r="AA27" s="34"/>
      <c r="AB27" s="34"/>
      <c r="AC27" s="34">
        <f t="shared" si="4"/>
        <v>0</v>
      </c>
      <c r="AD27" s="34">
        <f t="shared" si="5"/>
        <v>0</v>
      </c>
      <c r="AE27" s="34">
        <f t="shared" si="6"/>
        <v>0</v>
      </c>
      <c r="AF27" s="34">
        <f t="shared" si="7"/>
        <v>0</v>
      </c>
      <c r="AG27" s="4">
        <f t="shared" si="8"/>
        <v>0.62</v>
      </c>
      <c r="AH27" s="4">
        <f t="shared" si="9"/>
        <v>1.22</v>
      </c>
      <c r="AI27" s="8">
        <f t="shared" si="10"/>
        <v>0.74399999999999999</v>
      </c>
      <c r="AJ27" s="8">
        <f t="shared" si="10"/>
        <v>1.464</v>
      </c>
      <c r="AK27" s="8">
        <f t="shared" si="11"/>
        <v>1.08</v>
      </c>
      <c r="AL27" s="8">
        <f t="shared" si="12"/>
        <v>1.6559999999999999</v>
      </c>
      <c r="AM27" s="35">
        <f t="shared" ref="AM27:AM43" si="13">(Q27+W27)/B27</f>
        <v>0.62302965535666577</v>
      </c>
      <c r="AN27" s="35">
        <f t="shared" ref="AN27:AN43" si="14">(T27+Z27)/E27</f>
        <v>1.221218548858982</v>
      </c>
      <c r="AO27" s="35">
        <f t="shared" ref="AO27:AO43" si="15">(R27+X27)/C27</f>
        <v>0.89567558472152109</v>
      </c>
      <c r="AP27" s="35">
        <f t="shared" ref="AP27:AP43" si="16">(U27+V27+AA27+AB27)/(F27+G27)</f>
        <v>1.4802664508036163</v>
      </c>
      <c r="AQ27" s="8">
        <f>'30.06.2014'!AK27+'30.06.2014'!AL27</f>
        <v>2.2199999999999998</v>
      </c>
      <c r="AR27" s="8">
        <f>'30.06.2014'!P27+'30.06.2014'!R27+'30.06.2014'!AG27*1.2+'30.06.2014'!AH27*1.2</f>
        <v>2.2199999999999998</v>
      </c>
    </row>
    <row r="28" spans="1:44" x14ac:dyDescent="0.25">
      <c r="A28" s="54" t="s">
        <v>94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4">
        <f t="shared" si="8"/>
        <v>0.76400000000000001</v>
      </c>
      <c r="AH28" s="4">
        <f t="shared" si="9"/>
        <v>0.64500000000000002</v>
      </c>
      <c r="AI28" s="8">
        <f t="shared" si="10"/>
        <v>0.91679999999999995</v>
      </c>
      <c r="AJ28" s="8">
        <f t="shared" si="10"/>
        <v>0.77400000000000002</v>
      </c>
      <c r="AK28" s="8">
        <f t="shared" si="11"/>
        <v>0.91679999999999995</v>
      </c>
      <c r="AL28" s="8">
        <f t="shared" si="12"/>
        <v>0.77400000000000002</v>
      </c>
      <c r="AM28" s="8">
        <f t="shared" si="13"/>
        <v>0.76399873769748139</v>
      </c>
      <c r="AN28" s="8">
        <f t="shared" si="14"/>
        <v>0.64499962748652739</v>
      </c>
      <c r="AO28" s="8">
        <f t="shared" si="15"/>
        <v>0.76400345399595515</v>
      </c>
      <c r="AP28" s="8">
        <f t="shared" si="16"/>
        <v>0.64499891706945289</v>
      </c>
      <c r="AQ28" s="8">
        <f>'30.06.2014'!AK28+'30.06.2014'!AL28</f>
        <v>1.98</v>
      </c>
      <c r="AR28" s="8">
        <f>'30.06.2014'!P28+'30.06.2014'!R28+'30.06.2014'!AG28*1.2+'30.06.2014'!AH28*1.2</f>
        <v>1.98</v>
      </c>
    </row>
    <row r="29" spans="1:44" x14ac:dyDescent="0.25">
      <c r="A29" s="54" t="s">
        <v>31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4">
        <f t="shared" si="8"/>
        <v>0.71</v>
      </c>
      <c r="AH29" s="4">
        <f t="shared" si="9"/>
        <v>0.94</v>
      </c>
      <c r="AI29" s="8">
        <f t="shared" si="10"/>
        <v>0.85199999999999998</v>
      </c>
      <c r="AJ29" s="8">
        <f t="shared" si="10"/>
        <v>1.1279999999999999</v>
      </c>
      <c r="AK29" s="8">
        <f t="shared" si="11"/>
        <v>0.85199999999999998</v>
      </c>
      <c r="AL29" s="8">
        <f t="shared" si="12"/>
        <v>1.1279999999999999</v>
      </c>
      <c r="AM29" s="8">
        <f t="shared" si="13"/>
        <v>0.72615968478812642</v>
      </c>
      <c r="AN29" s="8">
        <f t="shared" si="14"/>
        <v>0.91472088969194165</v>
      </c>
      <c r="AO29" s="8">
        <f t="shared" si="15"/>
        <v>0.71665866739007955</v>
      </c>
      <c r="AP29" s="8">
        <f t="shared" si="16"/>
        <v>0.93633352400462933</v>
      </c>
      <c r="AQ29" s="8">
        <f>'30.06.2014'!AK29+'30.06.2014'!AL29</f>
        <v>2.7336</v>
      </c>
      <c r="AR29" s="8">
        <f>'30.06.2014'!P29+'30.06.2014'!R29+'30.06.2014'!AG29*1.2+'30.06.2014'!AH29*1.2</f>
        <v>3.9420000000000002</v>
      </c>
    </row>
    <row r="30" spans="1:44" s="36" customFormat="1" x14ac:dyDescent="0.25">
      <c r="A30" s="54" t="s">
        <v>32</v>
      </c>
      <c r="B30" s="34">
        <v>64.039000000000001</v>
      </c>
      <c r="C30" s="34">
        <v>43.48</v>
      </c>
      <c r="D30" s="34"/>
      <c r="E30" s="34">
        <v>50.304000000000002</v>
      </c>
      <c r="F30" s="34">
        <v>116.218</v>
      </c>
      <c r="G30" s="34"/>
      <c r="H30" s="34"/>
      <c r="I30" s="34">
        <v>1.1399999999999999</v>
      </c>
      <c r="J30" s="34">
        <v>1.29</v>
      </c>
      <c r="K30" s="34">
        <v>1.1399999999999999</v>
      </c>
      <c r="L30" s="34">
        <v>2</v>
      </c>
      <c r="M30" s="34">
        <v>1.3680000000000001</v>
      </c>
      <c r="N30" s="34">
        <v>1.548</v>
      </c>
      <c r="O30" s="34">
        <v>1.3680000000000001</v>
      </c>
      <c r="P30" s="34">
        <v>2.4</v>
      </c>
      <c r="Q30" s="34">
        <v>72.759</v>
      </c>
      <c r="R30" s="34">
        <v>56.183</v>
      </c>
      <c r="S30" s="34"/>
      <c r="T30" s="34">
        <v>57.56</v>
      </c>
      <c r="U30" s="34">
        <v>232.012</v>
      </c>
      <c r="V30" s="34"/>
      <c r="W30" s="34"/>
      <c r="X30" s="34"/>
      <c r="Y30" s="34"/>
      <c r="Z30" s="34"/>
      <c r="AA30" s="34"/>
      <c r="AB30" s="34"/>
      <c r="AC30" s="34">
        <v>0</v>
      </c>
      <c r="AD30" s="34">
        <v>0</v>
      </c>
      <c r="AE30" s="34">
        <v>0</v>
      </c>
      <c r="AF30" s="34">
        <v>0</v>
      </c>
      <c r="AG30" s="4">
        <f t="shared" si="8"/>
        <v>1.1399999999999999</v>
      </c>
      <c r="AH30" s="4">
        <f t="shared" si="9"/>
        <v>1.1399999999999999</v>
      </c>
      <c r="AI30" s="8">
        <f t="shared" si="10"/>
        <v>1.3679999999999999</v>
      </c>
      <c r="AJ30" s="8">
        <f t="shared" si="10"/>
        <v>1.3679999999999999</v>
      </c>
      <c r="AK30" s="8">
        <f t="shared" si="11"/>
        <v>1.548</v>
      </c>
      <c r="AL30" s="8">
        <f t="shared" si="12"/>
        <v>2.4</v>
      </c>
      <c r="AM30" s="35">
        <f t="shared" si="13"/>
        <v>1.1361670232202252</v>
      </c>
      <c r="AN30" s="35">
        <f t="shared" si="14"/>
        <v>1.1442430025445292</v>
      </c>
      <c r="AO30" s="35">
        <f t="shared" si="15"/>
        <v>1.2921573137074518</v>
      </c>
      <c r="AP30" s="35">
        <f t="shared" si="16"/>
        <v>1.9963516839043864</v>
      </c>
      <c r="AQ30" s="8">
        <f>'30.06.2014'!AK30+'30.06.2014'!AL30</f>
        <v>1.6319999999999999</v>
      </c>
      <c r="AR30" s="8">
        <f>'30.06.2014'!P30+'30.06.2014'!R30+'30.06.2014'!AG30*1.2+'30.06.2014'!AH30*1.2</f>
        <v>1.968</v>
      </c>
    </row>
    <row r="31" spans="1:44" x14ac:dyDescent="0.25">
      <c r="A31" s="54" t="s">
        <v>95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4">
        <f t="shared" si="8"/>
        <v>0.77</v>
      </c>
      <c r="AH31" s="4">
        <f t="shared" si="9"/>
        <v>0.59</v>
      </c>
      <c r="AI31" s="8">
        <f t="shared" si="10"/>
        <v>0.92399999999999993</v>
      </c>
      <c r="AJ31" s="8">
        <f t="shared" si="10"/>
        <v>0.70799999999999996</v>
      </c>
      <c r="AK31" s="8">
        <f t="shared" si="11"/>
        <v>1.0680000000000001</v>
      </c>
      <c r="AL31" s="8">
        <f t="shared" si="12"/>
        <v>0.89999999999999991</v>
      </c>
      <c r="AM31" s="8">
        <f t="shared" si="13"/>
        <v>0.76098776051466765</v>
      </c>
      <c r="AN31" s="8">
        <f t="shared" si="14"/>
        <v>0.58309961193879967</v>
      </c>
      <c r="AO31" s="8">
        <f t="shared" si="15"/>
        <v>0.89000139840581727</v>
      </c>
      <c r="AP31" s="8">
        <f t="shared" si="16"/>
        <v>0.85747002559612018</v>
      </c>
      <c r="AQ31" s="8">
        <f>'30.06.2014'!AK31+'30.06.2014'!AL31</f>
        <v>3.3719999999999999</v>
      </c>
      <c r="AR31" s="8">
        <f>'30.06.2014'!P31+'30.06.2014'!R31+'30.06.2014'!AG31*1.2+'30.06.2014'!AH31*1.2</f>
        <v>5.6280000000000001</v>
      </c>
    </row>
    <row r="32" spans="1:44" x14ac:dyDescent="0.25">
      <c r="A32" s="54" t="s">
        <v>91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4"/>
        <v>0</v>
      </c>
      <c r="AD32" s="4">
        <f t="shared" si="5"/>
        <v>0</v>
      </c>
      <c r="AE32" s="4">
        <f t="shared" si="6"/>
        <v>0</v>
      </c>
      <c r="AF32" s="4">
        <f t="shared" si="7"/>
        <v>0</v>
      </c>
      <c r="AG32" s="4">
        <f t="shared" si="8"/>
        <v>0.89</v>
      </c>
      <c r="AH32" s="4">
        <f t="shared" si="9"/>
        <v>1.32</v>
      </c>
      <c r="AI32" s="8">
        <f t="shared" si="10"/>
        <v>1.0680000000000001</v>
      </c>
      <c r="AJ32" s="8">
        <f t="shared" si="10"/>
        <v>1.5840000000000001</v>
      </c>
      <c r="AK32" s="8">
        <f t="shared" si="11"/>
        <v>2.028</v>
      </c>
      <c r="AL32" s="8">
        <f t="shared" si="12"/>
        <v>3.0359999999999996</v>
      </c>
      <c r="AM32" s="8">
        <f t="shared" si="13"/>
        <v>0.91588165515316444</v>
      </c>
      <c r="AN32" s="8">
        <f t="shared" si="14"/>
        <v>1.3636522205823158</v>
      </c>
      <c r="AO32" s="8">
        <f t="shared" si="15"/>
        <v>1.540762331838565</v>
      </c>
      <c r="AP32" s="8">
        <f t="shared" si="16"/>
        <v>2.2919541323690349</v>
      </c>
      <c r="AQ32" s="8">
        <f>'30.06.2014'!AK32+'30.06.2014'!AL32</f>
        <v>2.0759999999999996</v>
      </c>
      <c r="AR32" s="8">
        <f>'30.06.2014'!P32+'30.06.2014'!R32+'30.06.2014'!AG32*1.2+'30.06.2014'!AH32*1.2</f>
        <v>4.84</v>
      </c>
    </row>
    <row r="33" spans="1:44" s="36" customFormat="1" x14ac:dyDescent="0.25">
      <c r="A33" s="54" t="s">
        <v>35</v>
      </c>
      <c r="B33" s="34">
        <v>6860</v>
      </c>
      <c r="C33" s="34">
        <v>2735</v>
      </c>
      <c r="D33" s="34">
        <v>0</v>
      </c>
      <c r="E33" s="34">
        <v>6832</v>
      </c>
      <c r="F33" s="34">
        <v>5116</v>
      </c>
      <c r="G33" s="34">
        <v>0</v>
      </c>
      <c r="H33" s="34">
        <v>10903</v>
      </c>
      <c r="I33" s="34">
        <v>0.95</v>
      </c>
      <c r="J33" s="34">
        <v>2.3199999999999998</v>
      </c>
      <c r="K33" s="34">
        <v>0.78</v>
      </c>
      <c r="L33" s="34">
        <v>1.72</v>
      </c>
      <c r="M33" s="34">
        <v>1.1399999999999999</v>
      </c>
      <c r="N33" s="34">
        <v>2.78</v>
      </c>
      <c r="O33" s="34">
        <v>0.94</v>
      </c>
      <c r="P33" s="34">
        <v>2.06</v>
      </c>
      <c r="Q33" s="34">
        <v>6517</v>
      </c>
      <c r="R33" s="34">
        <v>5806</v>
      </c>
      <c r="S33" s="34">
        <v>0</v>
      </c>
      <c r="T33" s="34">
        <v>5329</v>
      </c>
      <c r="U33" s="34">
        <v>7493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f t="shared" si="4"/>
        <v>0</v>
      </c>
      <c r="AD33" s="34">
        <f t="shared" si="5"/>
        <v>0</v>
      </c>
      <c r="AE33" s="34">
        <f t="shared" si="6"/>
        <v>0</v>
      </c>
      <c r="AF33" s="34">
        <f t="shared" si="7"/>
        <v>0</v>
      </c>
      <c r="AG33" s="4">
        <f t="shared" si="8"/>
        <v>0.95</v>
      </c>
      <c r="AH33" s="4">
        <f t="shared" si="9"/>
        <v>0.78</v>
      </c>
      <c r="AI33" s="8">
        <f t="shared" si="10"/>
        <v>1.1399999999999999</v>
      </c>
      <c r="AJ33" s="8">
        <f t="shared" si="10"/>
        <v>0.93599999999999994</v>
      </c>
      <c r="AK33" s="8">
        <f t="shared" si="11"/>
        <v>2.7839999999999998</v>
      </c>
      <c r="AL33" s="8">
        <f t="shared" si="12"/>
        <v>2.0640000000000001</v>
      </c>
      <c r="AM33" s="35">
        <f t="shared" si="13"/>
        <v>0.95</v>
      </c>
      <c r="AN33" s="35">
        <f t="shared" si="14"/>
        <v>0.78000585480093676</v>
      </c>
      <c r="AO33" s="35">
        <f t="shared" si="15"/>
        <v>2.122851919561243</v>
      </c>
      <c r="AP33" s="35">
        <f t="shared" si="16"/>
        <v>1.4646207974980454</v>
      </c>
      <c r="AQ33" s="8">
        <f>'30.06.2014'!AK33+'30.06.2014'!AL33</f>
        <v>2.4192</v>
      </c>
      <c r="AR33" s="8">
        <f>'30.06.2014'!P33+'30.06.2014'!R33+'30.06.2014'!AG33*1.2+'30.06.2014'!AH33*1.2</f>
        <v>2.85</v>
      </c>
    </row>
    <row r="34" spans="1:44" x14ac:dyDescent="0.25">
      <c r="A34" s="54" t="s">
        <v>36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4">
        <f t="shared" si="8"/>
        <v>0.89</v>
      </c>
      <c r="AH34" s="4">
        <f t="shared" si="9"/>
        <v>1.1299999999999999</v>
      </c>
      <c r="AI34" s="8">
        <f t="shared" si="10"/>
        <v>1.0680000000000001</v>
      </c>
      <c r="AJ34" s="8">
        <f t="shared" si="10"/>
        <v>1.3559999999999999</v>
      </c>
      <c r="AK34" s="8">
        <f t="shared" si="11"/>
        <v>1.26</v>
      </c>
      <c r="AL34" s="8">
        <f t="shared" si="12"/>
        <v>1.5960000000000001</v>
      </c>
      <c r="AM34" s="8">
        <f t="shared" si="13"/>
        <v>0.89198693402935159</v>
      </c>
      <c r="AN34" s="8">
        <f t="shared" si="14"/>
        <v>1.125046284051838</v>
      </c>
      <c r="AO34" s="8">
        <f t="shared" si="15"/>
        <v>1.0499937382592361</v>
      </c>
      <c r="AP34" s="8">
        <f t="shared" si="16"/>
        <v>1.3250159948816378</v>
      </c>
      <c r="AQ34" s="8">
        <f>'30.06.2014'!AK34+'30.06.2014'!AL34</f>
        <v>1.8959999999999999</v>
      </c>
      <c r="AR34" s="8">
        <f>'30.06.2014'!P34+'30.06.2014'!R34+'30.06.2014'!AG34*1.2+'30.06.2014'!AH34*1.2</f>
        <v>1.8959999999999999</v>
      </c>
    </row>
    <row r="35" spans="1:44" x14ac:dyDescent="0.25">
      <c r="A35" s="54" t="s">
        <v>79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4"/>
        <v>0</v>
      </c>
      <c r="AD35" s="4">
        <f t="shared" si="5"/>
        <v>0</v>
      </c>
      <c r="AE35" s="4">
        <f t="shared" si="6"/>
        <v>0</v>
      </c>
      <c r="AF35" s="4">
        <f t="shared" si="7"/>
        <v>0</v>
      </c>
      <c r="AG35" s="4">
        <f t="shared" si="8"/>
        <v>0.57999999999999996</v>
      </c>
      <c r="AH35" s="4">
        <f t="shared" si="9"/>
        <v>1</v>
      </c>
      <c r="AI35" s="8">
        <f t="shared" si="10"/>
        <v>0.69599999999999995</v>
      </c>
      <c r="AJ35" s="8">
        <f t="shared" si="10"/>
        <v>1.2</v>
      </c>
      <c r="AK35" s="8">
        <f t="shared" si="11"/>
        <v>0.69599999999999995</v>
      </c>
      <c r="AL35" s="8">
        <f t="shared" si="12"/>
        <v>1.2</v>
      </c>
      <c r="AM35" s="8">
        <f t="shared" si="13"/>
        <v>0.58041581642691309</v>
      </c>
      <c r="AN35" s="8">
        <f t="shared" si="14"/>
        <v>1.0000077174352295</v>
      </c>
      <c r="AO35" s="8">
        <f t="shared" si="15"/>
        <v>0.58043368497948133</v>
      </c>
      <c r="AP35" s="8">
        <f t="shared" si="16"/>
        <v>1.3255250168251249</v>
      </c>
      <c r="AQ35" s="8">
        <f>'30.06.2014'!AK35+'30.06.2014'!AL35</f>
        <v>2.8545281515833292</v>
      </c>
      <c r="AR35" s="8">
        <f>'30.06.2014'!P35+'30.06.2014'!R35+'30.06.2014'!AG35*1.2+'30.06.2014'!AH35*1.2</f>
        <v>2.6987859374130978</v>
      </c>
    </row>
    <row r="36" spans="1:44" s="36" customFormat="1" x14ac:dyDescent="0.25">
      <c r="A36" s="54" t="s">
        <v>37</v>
      </c>
      <c r="B36" s="34">
        <v>20.646000000000001</v>
      </c>
      <c r="C36" s="34">
        <v>6.5039999999999996</v>
      </c>
      <c r="D36" s="34">
        <v>0</v>
      </c>
      <c r="E36" s="34">
        <v>19.945</v>
      </c>
      <c r="F36" s="34">
        <v>6.3179999999999996</v>
      </c>
      <c r="G36" s="34">
        <v>0</v>
      </c>
      <c r="H36" s="34"/>
      <c r="I36" s="34">
        <v>0.70399999999999996</v>
      </c>
      <c r="J36" s="34">
        <v>0.70399999999999996</v>
      </c>
      <c r="K36" s="34">
        <v>1.3540000000000001</v>
      </c>
      <c r="L36" s="34">
        <v>1.3540000000000001</v>
      </c>
      <c r="M36" s="34">
        <v>0.84</v>
      </c>
      <c r="N36" s="34">
        <v>0.84</v>
      </c>
      <c r="O36" s="34">
        <v>1.62</v>
      </c>
      <c r="P36" s="34">
        <v>1.62</v>
      </c>
      <c r="Q36" s="34">
        <v>14.535</v>
      </c>
      <c r="R36" s="34">
        <v>4.5789999999999997</v>
      </c>
      <c r="S36" s="34">
        <v>0</v>
      </c>
      <c r="T36" s="34">
        <v>27.006</v>
      </c>
      <c r="U36" s="34">
        <v>8.5540000000000003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f t="shared" si="4"/>
        <v>0</v>
      </c>
      <c r="AD36" s="34">
        <f t="shared" si="5"/>
        <v>0</v>
      </c>
      <c r="AE36" s="34">
        <f t="shared" si="6"/>
        <v>0</v>
      </c>
      <c r="AF36" s="34">
        <f t="shared" si="7"/>
        <v>0</v>
      </c>
      <c r="AG36" s="4">
        <f t="shared" si="8"/>
        <v>0.70399999999999996</v>
      </c>
      <c r="AH36" s="4">
        <f t="shared" si="9"/>
        <v>1.3540000000000001</v>
      </c>
      <c r="AI36" s="8">
        <f t="shared" si="10"/>
        <v>0.84479999999999988</v>
      </c>
      <c r="AJ36" s="8">
        <f t="shared" si="10"/>
        <v>1.6248</v>
      </c>
      <c r="AK36" s="8">
        <f t="shared" si="11"/>
        <v>0.84479999999999988</v>
      </c>
      <c r="AL36" s="8">
        <f t="shared" si="12"/>
        <v>1.6248</v>
      </c>
      <c r="AM36" s="35">
        <f t="shared" si="13"/>
        <v>0.70401046207497819</v>
      </c>
      <c r="AN36" s="35">
        <f t="shared" si="14"/>
        <v>1.3540235648032088</v>
      </c>
      <c r="AO36" s="35">
        <f t="shared" si="15"/>
        <v>0.70402829028290281</v>
      </c>
      <c r="AP36" s="35">
        <f t="shared" si="16"/>
        <v>1.3539094650205763</v>
      </c>
      <c r="AQ36" s="8">
        <f>'30.06.2014'!AK36+'30.06.2014'!AL36</f>
        <v>4.3440000000000003</v>
      </c>
      <c r="AR36" s="8">
        <f>'30.06.2014'!P36+'30.06.2014'!R36+'30.06.2014'!AG36*1.2+'30.06.2014'!AH36*1.2</f>
        <v>4.3440000000000003</v>
      </c>
    </row>
    <row r="37" spans="1:44" x14ac:dyDescent="0.25">
      <c r="A37" s="54" t="s">
        <v>81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4">
        <f t="shared" si="8"/>
        <v>0.80400000000000005</v>
      </c>
      <c r="AH37" s="4">
        <f t="shared" si="9"/>
        <v>0.90300000000000002</v>
      </c>
      <c r="AI37" s="8">
        <f t="shared" si="10"/>
        <v>0.96479999999999999</v>
      </c>
      <c r="AJ37" s="8">
        <f t="shared" si="10"/>
        <v>1.0835999999999999</v>
      </c>
      <c r="AK37" s="8">
        <f t="shared" si="11"/>
        <v>1.1556</v>
      </c>
      <c r="AL37" s="8">
        <f t="shared" si="12"/>
        <v>1.2624</v>
      </c>
      <c r="AM37" s="8">
        <f t="shared" si="13"/>
        <v>0.79768577372009708</v>
      </c>
      <c r="AN37" s="8">
        <f t="shared" si="14"/>
        <v>0.90181023221093604</v>
      </c>
      <c r="AO37" s="8">
        <f t="shared" si="15"/>
        <v>0.95315272684254126</v>
      </c>
      <c r="AP37" s="8">
        <f t="shared" si="16"/>
        <v>1.0535346012832263</v>
      </c>
      <c r="AQ37" s="8">
        <f>'30.06.2014'!AK37+'30.06.2014'!AL37</f>
        <v>2.2800000000000002</v>
      </c>
      <c r="AR37" s="8">
        <f>'30.06.2014'!P37+'30.06.2014'!R37+'30.06.2014'!AG37*1.2+'30.06.2014'!AH37*1.2</f>
        <v>2.6280000000000001</v>
      </c>
    </row>
    <row r="38" spans="1:44" x14ac:dyDescent="0.25">
      <c r="A38" s="54" t="s">
        <v>39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4">
        <f t="shared" si="8"/>
        <v>1.01</v>
      </c>
      <c r="AH38" s="4">
        <f t="shared" si="9"/>
        <v>1.18</v>
      </c>
      <c r="AI38" s="8">
        <f t="shared" si="10"/>
        <v>1.212</v>
      </c>
      <c r="AJ38" s="8">
        <f t="shared" si="10"/>
        <v>1.4159999999999999</v>
      </c>
      <c r="AK38" s="8">
        <f t="shared" si="11"/>
        <v>1.212</v>
      </c>
      <c r="AL38" s="8">
        <f t="shared" si="12"/>
        <v>1.4159999999999999</v>
      </c>
      <c r="AM38" s="8">
        <f t="shared" si="13"/>
        <v>1.0076549220165065</v>
      </c>
      <c r="AN38" s="8">
        <f t="shared" si="14"/>
        <v>1.1770239741039215</v>
      </c>
      <c r="AO38" s="8">
        <f t="shared" si="15"/>
        <v>1.0085282298863867</v>
      </c>
      <c r="AP38" s="8">
        <f t="shared" si="16"/>
        <v>1.1675336016402156</v>
      </c>
      <c r="AQ38" s="8">
        <f>'30.06.2014'!AK38+'30.06.2014'!AL38</f>
        <v>2.6196000000000002</v>
      </c>
      <c r="AR38" s="8">
        <f>'30.06.2014'!P38+'30.06.2014'!R38+'30.06.2014'!AG38*1.2+'30.06.2014'!AH38*1.2</f>
        <v>2.62</v>
      </c>
    </row>
    <row r="39" spans="1:44" s="36" customFormat="1" x14ac:dyDescent="0.25">
      <c r="A39" s="54" t="s">
        <v>96</v>
      </c>
      <c r="B39" s="34">
        <v>46.183</v>
      </c>
      <c r="C39" s="34">
        <v>9.1590000000000007</v>
      </c>
      <c r="D39" s="34">
        <v>0</v>
      </c>
      <c r="E39" s="34">
        <v>44.947000000000003</v>
      </c>
      <c r="F39" s="34">
        <v>7.9569999999999999</v>
      </c>
      <c r="G39" s="34">
        <v>0</v>
      </c>
      <c r="H39" s="34"/>
      <c r="I39" s="34">
        <v>0.88</v>
      </c>
      <c r="J39" s="34">
        <v>0.88</v>
      </c>
      <c r="K39" s="34">
        <v>1.91</v>
      </c>
      <c r="L39" s="34">
        <v>1.91</v>
      </c>
      <c r="M39" s="34">
        <v>1.0551999999999999</v>
      </c>
      <c r="N39" s="34">
        <v>1.0551999999999999</v>
      </c>
      <c r="O39" s="34">
        <v>2.2978999999999998</v>
      </c>
      <c r="P39" s="34">
        <v>2.2978999999999998</v>
      </c>
      <c r="Q39" s="34">
        <v>40.640999999999998</v>
      </c>
      <c r="R39" s="34">
        <v>8.06</v>
      </c>
      <c r="S39" s="34">
        <v>0</v>
      </c>
      <c r="T39" s="34">
        <v>85.849000000000004</v>
      </c>
      <c r="U39" s="34">
        <v>15.198</v>
      </c>
      <c r="V39" s="34">
        <v>0</v>
      </c>
      <c r="W39" s="34"/>
      <c r="X39" s="34"/>
      <c r="Y39" s="34"/>
      <c r="Z39" s="34"/>
      <c r="AA39" s="34"/>
      <c r="AB39" s="34"/>
      <c r="AC39" s="34">
        <f t="shared" si="4"/>
        <v>0</v>
      </c>
      <c r="AD39" s="34">
        <f t="shared" si="5"/>
        <v>0</v>
      </c>
      <c r="AE39" s="34">
        <f t="shared" si="6"/>
        <v>0</v>
      </c>
      <c r="AF39" s="34">
        <f t="shared" si="7"/>
        <v>0</v>
      </c>
      <c r="AG39" s="4">
        <f t="shared" si="8"/>
        <v>0.88</v>
      </c>
      <c r="AH39" s="4">
        <f t="shared" si="9"/>
        <v>1.91</v>
      </c>
      <c r="AI39" s="8">
        <f t="shared" si="10"/>
        <v>1.056</v>
      </c>
      <c r="AJ39" s="8">
        <f t="shared" si="10"/>
        <v>2.2919999999999998</v>
      </c>
      <c r="AK39" s="8">
        <f t="shared" si="11"/>
        <v>1.056</v>
      </c>
      <c r="AL39" s="8">
        <f t="shared" si="12"/>
        <v>2.2919999999999998</v>
      </c>
      <c r="AM39" s="35">
        <f t="shared" si="13"/>
        <v>0.87999913388043216</v>
      </c>
      <c r="AN39" s="35">
        <f t="shared" si="14"/>
        <v>1.9100051171379624</v>
      </c>
      <c r="AO39" s="35">
        <f t="shared" si="15"/>
        <v>0.88000873457801065</v>
      </c>
      <c r="AP39" s="35">
        <f t="shared" si="16"/>
        <v>1.9100163378157597</v>
      </c>
      <c r="AQ39" s="8">
        <f>'30.06.2014'!AK39+'30.06.2014'!AL39</f>
        <v>3.3528000000000002</v>
      </c>
      <c r="AR39" s="8">
        <f>'30.06.2014'!P39+'30.06.2014'!R39+'30.06.2014'!AG39*1.2+'30.06.2014'!AH39*1.2</f>
        <v>3.3530999999999995</v>
      </c>
    </row>
    <row r="40" spans="1:44" x14ac:dyDescent="0.25">
      <c r="A40" s="54" t="s">
        <v>40</v>
      </c>
      <c r="B40" s="4">
        <v>25.544</v>
      </c>
      <c r="C40" s="4">
        <v>8.86</v>
      </c>
      <c r="D40" s="4">
        <v>0</v>
      </c>
      <c r="E40" s="4">
        <v>24.933</v>
      </c>
      <c r="F40" s="4">
        <v>11.036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4">
        <f t="shared" si="8"/>
        <v>0.77</v>
      </c>
      <c r="AH40" s="4">
        <f t="shared" si="9"/>
        <v>0.95</v>
      </c>
      <c r="AI40" s="8">
        <f t="shared" si="10"/>
        <v>0.92399999999999993</v>
      </c>
      <c r="AJ40" s="8">
        <f t="shared" si="10"/>
        <v>1.1399999999999999</v>
      </c>
      <c r="AK40" s="8">
        <f t="shared" si="11"/>
        <v>0.92399999999999993</v>
      </c>
      <c r="AL40" s="8">
        <f t="shared" si="12"/>
        <v>1.1399999999999999</v>
      </c>
      <c r="AM40" s="8">
        <f t="shared" si="13"/>
        <v>0.7730582524271844</v>
      </c>
      <c r="AN40" s="8">
        <f t="shared" si="14"/>
        <v>0.9519913367825773</v>
      </c>
      <c r="AO40" s="8">
        <f t="shared" si="15"/>
        <v>0.77325056433408579</v>
      </c>
      <c r="AP40" s="8">
        <f t="shared" si="16"/>
        <v>0.95197535338890904</v>
      </c>
      <c r="AQ40" s="8">
        <f>'30.06.2014'!AK40+'30.06.2014'!AL40</f>
        <v>2.8319999999999999</v>
      </c>
      <c r="AR40" s="8">
        <f>'30.06.2014'!P40+'30.06.2014'!R40+'30.06.2014'!AG40*1.2+'30.06.2014'!AH40*1.2</f>
        <v>2.8319999999999999</v>
      </c>
    </row>
    <row r="41" spans="1:44" x14ac:dyDescent="0.25">
      <c r="A41" s="54" t="s">
        <v>41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7">
        <v>7.0170000000000003</v>
      </c>
      <c r="X41" s="4">
        <v>6.7000000000000004E-2</v>
      </c>
      <c r="Y41" s="4">
        <v>3.0000000000000001E-3</v>
      </c>
      <c r="Z41" s="4">
        <v>2.6960000000000002</v>
      </c>
      <c r="AA41" s="4">
        <v>0.315</v>
      </c>
      <c r="AB41" s="4">
        <v>0</v>
      </c>
      <c r="AC41" s="4">
        <f t="shared" si="4"/>
        <v>1.1428338762214985</v>
      </c>
      <c r="AD41" s="4">
        <f t="shared" si="5"/>
        <v>1.1399577167019028</v>
      </c>
      <c r="AE41" s="4">
        <f t="shared" si="6"/>
        <v>5.1736881005173693E-2</v>
      </c>
      <c r="AF41" s="4">
        <f t="shared" si="7"/>
        <v>6.0287081339712924E-2</v>
      </c>
      <c r="AG41" s="4">
        <f t="shared" si="8"/>
        <v>2.0728338762214986</v>
      </c>
      <c r="AH41" s="4">
        <f t="shared" si="9"/>
        <v>2.7899577167019025</v>
      </c>
      <c r="AI41" s="8">
        <f t="shared" si="10"/>
        <v>2.4874006514657983</v>
      </c>
      <c r="AJ41" s="8">
        <f t="shared" si="10"/>
        <v>3.3479492600422831</v>
      </c>
      <c r="AK41" s="8">
        <f t="shared" si="11"/>
        <v>1.1780842572062085</v>
      </c>
      <c r="AL41" s="8">
        <f t="shared" si="12"/>
        <v>2.0523444976076552</v>
      </c>
      <c r="AM41" s="8">
        <f t="shared" si="13"/>
        <v>2.0729641693811081</v>
      </c>
      <c r="AN41" s="8">
        <f t="shared" si="14"/>
        <v>2.7898520084566596</v>
      </c>
      <c r="AO41" s="8">
        <f t="shared" si="15"/>
        <v>0.98036253776435045</v>
      </c>
      <c r="AP41" s="8">
        <f t="shared" si="16"/>
        <v>1.7102392344497608</v>
      </c>
      <c r="AQ41" s="8">
        <f>'30.06.2014'!AK41+'30.06.2014'!AL41</f>
        <v>6.9987707579111165</v>
      </c>
      <c r="AR41" s="8">
        <f>'30.06.2014'!P41+'30.06.2014'!R41+'30.06.2014'!AG41*1.2+'30.06.2014'!AH41*1.2</f>
        <v>3.8169016800653002</v>
      </c>
    </row>
    <row r="42" spans="1:44" s="36" customFormat="1" x14ac:dyDescent="0.25">
      <c r="A42" s="54" t="s">
        <v>71</v>
      </c>
      <c r="B42" s="34">
        <v>274.10300000000001</v>
      </c>
      <c r="C42" s="34">
        <v>56.46</v>
      </c>
      <c r="D42" s="34">
        <v>0</v>
      </c>
      <c r="E42" s="34">
        <v>267.08100000000002</v>
      </c>
      <c r="F42" s="34">
        <v>65.215000000000003</v>
      </c>
      <c r="G42" s="34">
        <v>0</v>
      </c>
      <c r="H42" s="34"/>
      <c r="I42" s="34">
        <v>1.25</v>
      </c>
      <c r="J42" s="34">
        <v>1.47</v>
      </c>
      <c r="K42" s="34">
        <v>1.95</v>
      </c>
      <c r="L42" s="34">
        <v>2.2000000000000002</v>
      </c>
      <c r="M42" s="34">
        <v>1.5</v>
      </c>
      <c r="N42" s="34">
        <v>1.76</v>
      </c>
      <c r="O42" s="34">
        <v>2.34</v>
      </c>
      <c r="P42" s="34">
        <v>2.64</v>
      </c>
      <c r="Q42" s="34">
        <v>343.35399999999998</v>
      </c>
      <c r="R42" s="34">
        <v>92.013000000000005</v>
      </c>
      <c r="S42" s="34">
        <v>0</v>
      </c>
      <c r="T42" s="34">
        <v>495.00299999999999</v>
      </c>
      <c r="U42" s="34">
        <v>120.42400000000001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f t="shared" si="4"/>
        <v>0</v>
      </c>
      <c r="AD42" s="34">
        <f t="shared" si="5"/>
        <v>0</v>
      </c>
      <c r="AE42" s="34">
        <f t="shared" si="6"/>
        <v>0</v>
      </c>
      <c r="AF42" s="34">
        <f t="shared" si="7"/>
        <v>0</v>
      </c>
      <c r="AG42" s="4">
        <f t="shared" si="8"/>
        <v>1.25</v>
      </c>
      <c r="AH42" s="4">
        <f t="shared" si="9"/>
        <v>1.95</v>
      </c>
      <c r="AI42" s="8">
        <f t="shared" si="10"/>
        <v>1.5</v>
      </c>
      <c r="AJ42" s="8">
        <f t="shared" si="10"/>
        <v>2.34</v>
      </c>
      <c r="AK42" s="8">
        <f t="shared" si="11"/>
        <v>1.764</v>
      </c>
      <c r="AL42" s="8">
        <f t="shared" si="12"/>
        <v>2.64</v>
      </c>
      <c r="AM42" s="35">
        <f t="shared" si="13"/>
        <v>1.2526459031823802</v>
      </c>
      <c r="AN42" s="35">
        <f t="shared" si="14"/>
        <v>1.8533815584036302</v>
      </c>
      <c r="AO42" s="35">
        <f t="shared" si="15"/>
        <v>1.629702444208289</v>
      </c>
      <c r="AP42" s="35">
        <f t="shared" si="16"/>
        <v>1.8465690408648316</v>
      </c>
      <c r="AQ42" s="8">
        <f>'30.06.2014'!AK42+'30.06.2014'!AL42</f>
        <v>3.84</v>
      </c>
      <c r="AR42" s="8">
        <f>'30.06.2014'!P42+'30.06.2014'!R42+'30.06.2014'!AG42*1.2+'30.06.2014'!AH42*1.2</f>
        <v>4.4000000000000004</v>
      </c>
    </row>
    <row r="43" spans="1:44" x14ac:dyDescent="0.25">
      <c r="A43" s="54" t="s">
        <v>42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4">
        <f t="shared" si="8"/>
        <v>0.77</v>
      </c>
      <c r="AH43" s="4">
        <f t="shared" si="9"/>
        <v>0.99</v>
      </c>
      <c r="AI43" s="8">
        <f t="shared" si="10"/>
        <v>0.92399999999999993</v>
      </c>
      <c r="AJ43" s="8">
        <f t="shared" si="10"/>
        <v>1.1879999999999999</v>
      </c>
      <c r="AK43" s="8">
        <f t="shared" si="11"/>
        <v>0.92399999999999993</v>
      </c>
      <c r="AL43" s="8">
        <f t="shared" si="12"/>
        <v>1.1879999999999999</v>
      </c>
      <c r="AM43" s="8">
        <f t="shared" si="13"/>
        <v>0.75755637294098832</v>
      </c>
      <c r="AN43" s="8">
        <f t="shared" si="14"/>
        <v>0.97603269856618735</v>
      </c>
      <c r="AO43" s="8">
        <f t="shared" si="15"/>
        <v>0.76044728434504794</v>
      </c>
      <c r="AP43" s="8">
        <f t="shared" si="16"/>
        <v>1.2926315444776151</v>
      </c>
      <c r="AQ43" s="8">
        <f>'30.06.2014'!AK43+'30.06.2014'!AL43</f>
        <v>2.1048</v>
      </c>
      <c r="AR43" s="8">
        <f>'30.06.2014'!P43+'30.06.2014'!R43+'30.06.2014'!AG43*1.2+'30.06.2014'!AH43*1.2</f>
        <v>2.11</v>
      </c>
    </row>
    <row r="44" spans="1:44" x14ac:dyDescent="0.25">
      <c r="A44" s="54" t="s">
        <v>92</v>
      </c>
      <c r="B44" s="4">
        <v>243.86699999999999</v>
      </c>
      <c r="C44" s="4">
        <v>93.9</v>
      </c>
      <c r="D44" s="4">
        <v>0.112</v>
      </c>
      <c r="E44" s="4">
        <v>246.12700000000001</v>
      </c>
      <c r="F44" s="4">
        <v>183.131</v>
      </c>
      <c r="G44" s="4">
        <v>9.6000000000000002E-2</v>
      </c>
      <c r="H44" s="4"/>
      <c r="I44" s="4">
        <v>0.77</v>
      </c>
      <c r="J44" s="4">
        <v>0.77</v>
      </c>
      <c r="K44" s="4">
        <v>0.99</v>
      </c>
      <c r="L44" s="4">
        <v>0.99</v>
      </c>
      <c r="M44" s="4">
        <v>0.92</v>
      </c>
      <c r="N44" s="4">
        <v>0.92</v>
      </c>
      <c r="O44" s="4">
        <v>1.19</v>
      </c>
      <c r="P44" s="4">
        <v>1.19</v>
      </c>
      <c r="Q44" s="4">
        <v>184.74299999999999</v>
      </c>
      <c r="R44" s="4">
        <v>71.406000000000006</v>
      </c>
      <c r="S44" s="4">
        <v>8.5000000000000006E-2</v>
      </c>
      <c r="T44" s="4">
        <v>240.22800000000001</v>
      </c>
      <c r="U44" s="4">
        <v>236.751</v>
      </c>
      <c r="V44" s="4">
        <v>9.4E-2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f t="shared" ref="AC44" si="17">W44/B44</f>
        <v>0</v>
      </c>
      <c r="AD44" s="4">
        <f t="shared" ref="AD44" si="18">Z44/E44</f>
        <v>0</v>
      </c>
      <c r="AE44" s="4">
        <f t="shared" ref="AE44" si="19">(X44+Y44)/(C44+D44)</f>
        <v>0</v>
      </c>
      <c r="AF44" s="4">
        <f t="shared" ref="AF44" si="20">(AA44+AB44)/(F44+G44)</f>
        <v>0</v>
      </c>
      <c r="AG44" s="4">
        <f t="shared" ref="AG44" si="21">I44+AC44</f>
        <v>0.77</v>
      </c>
      <c r="AH44" s="4">
        <f t="shared" ref="AH44" si="22">K44+AD44</f>
        <v>0.99</v>
      </c>
      <c r="AI44" s="8">
        <f t="shared" ref="AI44" si="23">AG44*1.2</f>
        <v>0.92399999999999993</v>
      </c>
      <c r="AJ44" s="8">
        <f t="shared" ref="AJ44" si="24">AH44*1.2</f>
        <v>1.1879999999999999</v>
      </c>
      <c r="AK44" s="8">
        <f t="shared" ref="AK44" si="25">(J44+AE44)*1.2</f>
        <v>0.92399999999999993</v>
      </c>
      <c r="AL44" s="8">
        <f t="shared" ref="AL44" si="26">(AF44+L44)*1.2</f>
        <v>1.1879999999999999</v>
      </c>
      <c r="AM44" s="8">
        <f t="shared" ref="AM44" si="27">(Q44+W44)/B44</f>
        <v>0.75755637294098832</v>
      </c>
      <c r="AN44" s="8">
        <f t="shared" ref="AN44" si="28">(T44+Z44)/E44</f>
        <v>0.97603269856618735</v>
      </c>
      <c r="AO44" s="8">
        <f t="shared" ref="AO44" si="29">(R44+X44)/C44</f>
        <v>0.76044728434504794</v>
      </c>
      <c r="AP44" s="8">
        <f t="shared" ref="AP44" si="30">(U44+V44+AA44+AB44)/(F44+G44)</f>
        <v>1.2926315444776151</v>
      </c>
      <c r="AQ44" s="8">
        <f>'30.06.2014'!AK44+'30.06.2014'!AL44</f>
        <v>2.7752196596736596</v>
      </c>
      <c r="AR44" s="8">
        <f>'30.06.2014'!P44+'30.06.2014'!R44+'30.06.2014'!AG44*1.2+'30.06.2014'!AH44*1.2</f>
        <v>2.7541040636609577</v>
      </c>
    </row>
    <row r="46" spans="1:44" x14ac:dyDescent="0.25">
      <c r="A46" s="11" t="s">
        <v>45</v>
      </c>
    </row>
    <row r="47" spans="1:44" x14ac:dyDescent="0.25">
      <c r="A47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7"/>
  <sheetViews>
    <sheetView zoomScaleNormal="100" workbookViewId="0">
      <pane xSplit="1" ySplit="3" topLeftCell="I16" activePane="bottomRight" state="frozen"/>
      <selection pane="topRight" activeCell="B1" sqref="B1"/>
      <selection pane="bottomLeft" activeCell="A4" sqref="A4"/>
      <selection pane="bottomRight" activeCell="AM49" sqref="AM49"/>
    </sheetView>
  </sheetViews>
  <sheetFormatPr defaultRowHeight="15" x14ac:dyDescent="0.25"/>
  <cols>
    <col min="1" max="1" width="25.42578125" style="11" customWidth="1"/>
    <col min="2" max="2" width="8.5703125" hidden="1" customWidth="1"/>
    <col min="3" max="8" width="0" hidden="1" customWidth="1"/>
    <col min="9" max="9" width="11.5703125" customWidth="1"/>
    <col min="10" max="10" width="0" hidden="1" customWidth="1"/>
    <col min="11" max="11" width="13.5703125" customWidth="1"/>
    <col min="12" max="27" width="0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7" width="0" hidden="1" customWidth="1"/>
  </cols>
  <sheetData>
    <row r="1" spans="1:36" x14ac:dyDescent="0.25">
      <c r="AC1" t="s">
        <v>54</v>
      </c>
      <c r="AE1" t="s">
        <v>54</v>
      </c>
      <c r="AG1" t="s">
        <v>58</v>
      </c>
    </row>
    <row r="2" spans="1:36" x14ac:dyDescent="0.25">
      <c r="A2" s="6"/>
      <c r="B2" s="62" t="s">
        <v>0</v>
      </c>
      <c r="C2" s="63"/>
      <c r="D2" s="64"/>
      <c r="E2" s="62" t="s">
        <v>4</v>
      </c>
      <c r="F2" s="63"/>
      <c r="G2" s="63"/>
      <c r="H2" s="16"/>
      <c r="I2" s="18" t="s">
        <v>6</v>
      </c>
      <c r="J2" s="19"/>
      <c r="K2" s="20" t="s">
        <v>7</v>
      </c>
      <c r="L2" s="3"/>
      <c r="M2" s="1" t="s">
        <v>8</v>
      </c>
      <c r="N2" s="3"/>
      <c r="O2" s="1" t="s">
        <v>9</v>
      </c>
      <c r="P2" s="3"/>
      <c r="Q2" s="1" t="s">
        <v>56</v>
      </c>
      <c r="R2" s="2"/>
      <c r="S2" s="3"/>
      <c r="T2" s="1" t="s">
        <v>57</v>
      </c>
      <c r="U2" s="2"/>
      <c r="V2" s="3"/>
      <c r="W2" s="1" t="s">
        <v>11</v>
      </c>
      <c r="X2" s="2"/>
      <c r="Y2" s="3"/>
      <c r="Z2" s="65" t="s">
        <v>12</v>
      </c>
      <c r="AA2" s="66"/>
      <c r="AB2" s="67"/>
      <c r="AC2" t="s">
        <v>53</v>
      </c>
      <c r="AE2" t="s">
        <v>55</v>
      </c>
      <c r="AG2" t="s">
        <v>53</v>
      </c>
      <c r="AI2" t="s">
        <v>55</v>
      </c>
    </row>
    <row r="3" spans="1:36" ht="21" x14ac:dyDescent="0.35">
      <c r="A3" s="10">
        <v>41820</v>
      </c>
      <c r="B3" s="4" t="s">
        <v>1</v>
      </c>
      <c r="C3" s="4" t="s">
        <v>2</v>
      </c>
      <c r="D3" s="4" t="s">
        <v>3</v>
      </c>
      <c r="E3" s="5" t="s">
        <v>1</v>
      </c>
      <c r="F3" s="5" t="s">
        <v>5</v>
      </c>
      <c r="G3" s="5" t="s">
        <v>3</v>
      </c>
      <c r="H3" s="5" t="s">
        <v>43</v>
      </c>
      <c r="I3" s="20" t="s">
        <v>1</v>
      </c>
      <c r="J3" s="20" t="s">
        <v>2</v>
      </c>
      <c r="K3" s="20" t="s">
        <v>1</v>
      </c>
      <c r="L3" s="4" t="s">
        <v>2</v>
      </c>
      <c r="M3" s="4" t="s">
        <v>1</v>
      </c>
      <c r="N3" s="4" t="s">
        <v>2</v>
      </c>
      <c r="O3" s="4" t="s">
        <v>1</v>
      </c>
      <c r="P3" s="4" t="s">
        <v>2</v>
      </c>
      <c r="Q3" s="4" t="s">
        <v>1</v>
      </c>
      <c r="R3" s="4" t="s">
        <v>2</v>
      </c>
      <c r="S3" s="4" t="s">
        <v>10</v>
      </c>
      <c r="T3" s="4" t="s">
        <v>1</v>
      </c>
      <c r="U3" s="4" t="s">
        <v>2</v>
      </c>
      <c r="V3" s="4" t="s">
        <v>10</v>
      </c>
      <c r="W3" s="4" t="s">
        <v>1</v>
      </c>
      <c r="X3" s="4" t="s">
        <v>2</v>
      </c>
      <c r="Y3" s="4" t="s">
        <v>10</v>
      </c>
      <c r="Z3" s="4" t="s">
        <v>1</v>
      </c>
      <c r="AA3" s="4" t="s">
        <v>2</v>
      </c>
      <c r="AB3" s="4" t="s">
        <v>10</v>
      </c>
      <c r="AC3" s="14" t="s">
        <v>47</v>
      </c>
      <c r="AD3" s="14" t="s">
        <v>48</v>
      </c>
      <c r="AE3" s="14" t="s">
        <v>47</v>
      </c>
      <c r="AF3" s="14" t="s">
        <v>48</v>
      </c>
      <c r="AG3" s="14" t="s">
        <v>47</v>
      </c>
      <c r="AH3" s="14" t="s">
        <v>48</v>
      </c>
      <c r="AI3" s="14" t="s">
        <v>47</v>
      </c>
      <c r="AJ3" s="14" t="s">
        <v>48</v>
      </c>
    </row>
    <row r="4" spans="1:36" x14ac:dyDescent="0.25">
      <c r="A4" s="54" t="s">
        <v>83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f>'30.06.2014'!K4</f>
        <v>1.079</v>
      </c>
      <c r="J4" s="4">
        <v>0.77</v>
      </c>
      <c r="K4" s="4">
        <f>'30.06.2014'!M4</f>
        <v>1.268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>
        <f>W4/B4</f>
        <v>5.2032260001200746E-4</v>
      </c>
      <c r="AD4">
        <f>Z4/E4</f>
        <v>5.1883679812211305E-4</v>
      </c>
      <c r="AE4">
        <f>(X4+Y4)/(C4+D4)</f>
        <v>8.8761673461127E-3</v>
      </c>
      <c r="AF4">
        <f>(AA4+AB4)/(F4+G4)</f>
        <v>9.4927916525175196E-3</v>
      </c>
      <c r="AG4" s="15">
        <f t="shared" ref="AG4:AG25" si="0">(Q4+W4)/B4</f>
        <v>1.3378944945866438</v>
      </c>
      <c r="AH4" s="15">
        <f t="shared" ref="AH4:AH25" si="1">(T4+Z4)/E4</f>
        <v>2.1815022088343299</v>
      </c>
      <c r="AI4" s="15">
        <f t="shared" ref="AI4:AI25" si="2">(R4+X4)/C4</f>
        <v>2.0532136351808479</v>
      </c>
      <c r="AJ4" s="15">
        <f t="shared" ref="AJ4:AJ25" si="3">(U4+V4+AA4+AB4)/(F4+G4)</f>
        <v>3.0793226931744515</v>
      </c>
    </row>
    <row r="5" spans="1:36" x14ac:dyDescent="0.25">
      <c r="A5" s="54" t="s">
        <v>86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f>'30.06.2014'!K5</f>
        <v>1.1923446648606135</v>
      </c>
      <c r="J5" s="4">
        <v>0.77</v>
      </c>
      <c r="K5" s="4">
        <f>'30.06.2014'!M5</f>
        <v>1.43373609615118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>
        <f t="shared" ref="AC5:AC43" si="4">W5/B5</f>
        <v>0</v>
      </c>
      <c r="AD5">
        <f t="shared" ref="AD5:AD43" si="5">Z5/E5</f>
        <v>0</v>
      </c>
      <c r="AE5">
        <f t="shared" ref="AE5:AE43" si="6">(X5+Y5)/(C5+D5)</f>
        <v>0</v>
      </c>
      <c r="AF5">
        <f t="shared" ref="AF5:AF43" si="7">(AA5+AB5)/(F5+G5)</f>
        <v>0</v>
      </c>
      <c r="AG5" s="15">
        <f t="shared" si="0"/>
        <v>0.83448706250065552</v>
      </c>
      <c r="AH5" s="15">
        <f t="shared" si="1"/>
        <v>1.0513394445204542</v>
      </c>
      <c r="AI5" s="15">
        <f t="shared" si="2"/>
        <v>0.77812921961415382</v>
      </c>
      <c r="AJ5" s="15">
        <f t="shared" si="3"/>
        <v>1.2934140769794407</v>
      </c>
    </row>
    <row r="6" spans="1:36" x14ac:dyDescent="0.25">
      <c r="A6" s="54" t="s">
        <v>80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f>'30.06.2014'!K6</f>
        <v>0.73</v>
      </c>
      <c r="J6" s="4">
        <v>0.77</v>
      </c>
      <c r="K6" s="4">
        <f>'30.06.2014'!M6</f>
        <v>0.59</v>
      </c>
      <c r="L6" s="4"/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>
        <f t="shared" si="4"/>
        <v>0.17665416825703317</v>
      </c>
      <c r="AD6">
        <f t="shared" si="5"/>
        <v>0.13488511580695767</v>
      </c>
      <c r="AG6" s="15">
        <f t="shared" si="0"/>
        <v>0.90567816969397608</v>
      </c>
      <c r="AH6" s="15">
        <f t="shared" si="1"/>
        <v>0.72390883085724844</v>
      </c>
      <c r="AI6" s="15"/>
      <c r="AJ6" s="15"/>
    </row>
    <row r="7" spans="1:36" x14ac:dyDescent="0.25">
      <c r="A7" s="54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4">
        <f>ROUND(('30.06.2014'!K7),2)</f>
        <v>0.8</v>
      </c>
      <c r="J7" s="4">
        <v>0.77</v>
      </c>
      <c r="K7" s="4">
        <f>ROUND(('30.06.2014'!M7),2)</f>
        <v>1.1000000000000001</v>
      </c>
      <c r="L7" s="7">
        <f>U7/F7</f>
        <v>1.6965011825839753</v>
      </c>
      <c r="M7" s="8">
        <f>I7*1.2</f>
        <v>0.96</v>
      </c>
      <c r="N7" s="8">
        <f>J7*1.2</f>
        <v>0.92399999999999993</v>
      </c>
      <c r="O7" s="8">
        <f>K7*1.2</f>
        <v>1.32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>
        <f t="shared" si="4"/>
        <v>0</v>
      </c>
      <c r="AD7">
        <f t="shared" si="5"/>
        <v>0</v>
      </c>
      <c r="AE7">
        <f t="shared" si="6"/>
        <v>0</v>
      </c>
      <c r="AF7">
        <f t="shared" si="7"/>
        <v>0</v>
      </c>
      <c r="AG7" s="15">
        <f t="shared" si="0"/>
        <v>0.79925338405195956</v>
      </c>
      <c r="AH7" s="15">
        <f t="shared" si="1"/>
        <v>1.0993674792544803</v>
      </c>
      <c r="AI7" s="15">
        <f t="shared" si="2"/>
        <v>0.80154772519621764</v>
      </c>
      <c r="AJ7" s="15">
        <f t="shared" si="3"/>
        <v>1.6965011825839753</v>
      </c>
    </row>
    <row r="8" spans="1:36" x14ac:dyDescent="0.25">
      <c r="A8" s="54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f>'30.06.2014'!K8</f>
        <v>0.88</v>
      </c>
      <c r="J8" s="4">
        <v>0.77</v>
      </c>
      <c r="K8" s="4">
        <f>'30.06.2014'!M8</f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>
        <f t="shared" si="4"/>
        <v>0</v>
      </c>
      <c r="AD8">
        <f t="shared" si="5"/>
        <v>0</v>
      </c>
      <c r="AE8">
        <f t="shared" si="6"/>
        <v>0</v>
      </c>
      <c r="AF8">
        <f t="shared" si="7"/>
        <v>0</v>
      </c>
      <c r="AG8" s="15">
        <f t="shared" si="0"/>
        <v>0.88003251834997398</v>
      </c>
      <c r="AH8" s="15">
        <f t="shared" si="1"/>
        <v>1.2995790594155217</v>
      </c>
      <c r="AI8" s="15">
        <f t="shared" si="2"/>
        <v>1.0519376194565246</v>
      </c>
      <c r="AJ8" s="15">
        <f t="shared" si="3"/>
        <v>1.5630771489392941</v>
      </c>
    </row>
    <row r="9" spans="1:36" x14ac:dyDescent="0.25">
      <c r="A9" s="54" t="s">
        <v>87</v>
      </c>
      <c r="B9" s="4">
        <v>12.874000000000001</v>
      </c>
      <c r="C9" s="4">
        <v>3.2320000000000002</v>
      </c>
      <c r="D9" s="4">
        <v>0</v>
      </c>
      <c r="E9" s="4">
        <v>12.874000000000001</v>
      </c>
      <c r="F9" s="4">
        <v>3.2320000000000002</v>
      </c>
      <c r="G9" s="4">
        <v>0</v>
      </c>
      <c r="H9" s="4">
        <v>44.454999999999998</v>
      </c>
      <c r="I9" s="4">
        <f>'30.06.2014'!K9</f>
        <v>0.94799999999999995</v>
      </c>
      <c r="J9" s="4">
        <v>0.77</v>
      </c>
      <c r="K9" s="4">
        <f>'30.06.2014'!M9</f>
        <v>1.1299999999999999</v>
      </c>
      <c r="L9" s="13">
        <v>0</v>
      </c>
      <c r="M9" s="4">
        <v>1.1399999999999999</v>
      </c>
      <c r="N9" s="4">
        <v>1.1399999999999999</v>
      </c>
      <c r="O9" s="4">
        <v>1.36</v>
      </c>
      <c r="P9" s="13">
        <v>0</v>
      </c>
      <c r="Q9" s="4">
        <v>9.3949999999999996</v>
      </c>
      <c r="R9" s="4">
        <v>2.911</v>
      </c>
      <c r="S9" s="4">
        <v>0</v>
      </c>
      <c r="T9" s="4">
        <v>15.593999999999999</v>
      </c>
      <c r="U9" s="4">
        <v>3.556</v>
      </c>
      <c r="V9" s="13">
        <v>9.2550000000000008</v>
      </c>
      <c r="W9" s="4"/>
      <c r="X9" s="4"/>
      <c r="Y9" s="4"/>
      <c r="Z9" s="4"/>
      <c r="AA9" s="4"/>
      <c r="AB9" s="4"/>
      <c r="AC9">
        <f t="shared" si="4"/>
        <v>0</v>
      </c>
      <c r="AD9">
        <f t="shared" si="5"/>
        <v>0</v>
      </c>
      <c r="AE9">
        <f t="shared" si="6"/>
        <v>0</v>
      </c>
      <c r="AF9">
        <f t="shared" si="7"/>
        <v>0</v>
      </c>
      <c r="AG9" s="15">
        <f t="shared" si="0"/>
        <v>0.72976541867329492</v>
      </c>
      <c r="AH9" s="15">
        <f t="shared" si="1"/>
        <v>1.2112785459064781</v>
      </c>
      <c r="AI9" s="15">
        <f t="shared" si="2"/>
        <v>0.90068069306930687</v>
      </c>
      <c r="AJ9" s="15">
        <f t="shared" si="3"/>
        <v>3.9637995049504946</v>
      </c>
    </row>
    <row r="10" spans="1:36" x14ac:dyDescent="0.25">
      <c r="A10" s="54" t="s">
        <v>89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f>'30.06.2014'!K10</f>
        <v>0.54900000000000004</v>
      </c>
      <c r="J10" s="4">
        <v>0.77</v>
      </c>
      <c r="K10" s="4">
        <f>'30.06.2014'!M10</f>
        <v>0.80800000000000005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>
        <f t="shared" si="4"/>
        <v>1.0967769959169489E-2</v>
      </c>
      <c r="AD10">
        <f t="shared" si="5"/>
        <v>0</v>
      </c>
      <c r="AE10">
        <f t="shared" si="6"/>
        <v>0.10334020974245813</v>
      </c>
      <c r="AF10">
        <f t="shared" si="7"/>
        <v>0</v>
      </c>
      <c r="AG10" s="15">
        <f t="shared" si="0"/>
        <v>0.61889388411085056</v>
      </c>
      <c r="AH10" s="15">
        <f t="shared" si="1"/>
        <v>0.79558602983379723</v>
      </c>
      <c r="AI10" s="15">
        <f t="shared" si="2"/>
        <v>0.81573140314685566</v>
      </c>
      <c r="AJ10" s="15">
        <f t="shared" si="3"/>
        <v>0.84199271802577591</v>
      </c>
    </row>
    <row r="11" spans="1:36" x14ac:dyDescent="0.25">
      <c r="A11" s="54" t="s">
        <v>88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f>'30.06.2014'!K11</f>
        <v>1.02</v>
      </c>
      <c r="J11" s="4">
        <v>0.77</v>
      </c>
      <c r="K11" s="4">
        <f>'30.06.2014'!M11</f>
        <v>1.52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40.485999999999997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>
        <f t="shared" si="4"/>
        <v>0</v>
      </c>
      <c r="AD11">
        <f t="shared" si="5"/>
        <v>0</v>
      </c>
      <c r="AE11">
        <f t="shared" si="6"/>
        <v>0</v>
      </c>
      <c r="AF11">
        <f t="shared" si="7"/>
        <v>0</v>
      </c>
      <c r="AG11" s="15">
        <f t="shared" si="0"/>
        <v>0.97989817704056492</v>
      </c>
      <c r="AH11" s="15">
        <f t="shared" si="1"/>
        <v>1.299988393108823</v>
      </c>
      <c r="AI11" s="15">
        <f t="shared" si="2"/>
        <v>0.98074142916150364</v>
      </c>
      <c r="AJ11" s="15">
        <f t="shared" si="3"/>
        <v>1.7523994811932551</v>
      </c>
    </row>
    <row r="12" spans="1:36" x14ac:dyDescent="0.25">
      <c r="A12" s="54" t="s">
        <v>20</v>
      </c>
      <c r="B12" s="4">
        <v>36.872999999999998</v>
      </c>
      <c r="C12" s="4">
        <v>11.788</v>
      </c>
      <c r="D12" s="4">
        <v>0</v>
      </c>
      <c r="E12" s="4">
        <v>36.313000000000002</v>
      </c>
      <c r="F12" s="4">
        <v>7.87</v>
      </c>
      <c r="G12" s="4">
        <v>0</v>
      </c>
      <c r="H12" s="4"/>
      <c r="I12" s="4">
        <f>'30.06.2014'!K12</f>
        <v>0.8</v>
      </c>
      <c r="J12" s="4">
        <v>0.77</v>
      </c>
      <c r="K12" s="4">
        <f>'30.06.2014'!M12</f>
        <v>1.6</v>
      </c>
      <c r="L12" s="4">
        <v>1.6</v>
      </c>
      <c r="M12" s="4">
        <v>0.96</v>
      </c>
      <c r="N12" s="4">
        <v>0.96</v>
      </c>
      <c r="O12" s="4">
        <v>1.92</v>
      </c>
      <c r="P12" s="4">
        <v>1.92</v>
      </c>
      <c r="Q12" s="4">
        <v>25.811</v>
      </c>
      <c r="R12" s="4">
        <v>8.2520000000000007</v>
      </c>
      <c r="S12" s="4">
        <v>0</v>
      </c>
      <c r="T12" s="4">
        <v>53.38</v>
      </c>
      <c r="U12" s="4">
        <v>11.569000000000001</v>
      </c>
      <c r="V12" s="4"/>
      <c r="W12" s="4"/>
      <c r="X12" s="4"/>
      <c r="Y12" s="4"/>
      <c r="Z12" s="4"/>
      <c r="AA12" s="4"/>
      <c r="AB12" s="4"/>
      <c r="AC12">
        <f t="shared" si="4"/>
        <v>0</v>
      </c>
      <c r="AD12">
        <f t="shared" si="5"/>
        <v>0</v>
      </c>
      <c r="AE12">
        <f t="shared" si="6"/>
        <v>0</v>
      </c>
      <c r="AF12">
        <f t="shared" si="7"/>
        <v>0</v>
      </c>
      <c r="AG12" s="15">
        <f t="shared" si="0"/>
        <v>0.69999728798850114</v>
      </c>
      <c r="AH12" s="15">
        <f t="shared" si="1"/>
        <v>1.4699969707818137</v>
      </c>
      <c r="AI12" s="15">
        <f t="shared" si="2"/>
        <v>0.70003393281303028</v>
      </c>
      <c r="AJ12" s="15">
        <f t="shared" si="3"/>
        <v>1.470012706480305</v>
      </c>
    </row>
    <row r="13" spans="1:36" x14ac:dyDescent="0.25">
      <c r="A13" s="54" t="s">
        <v>50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f>'30.06.2014'!K13</f>
        <v>1.1499999999999999</v>
      </c>
      <c r="J13" s="4">
        <v>0.77</v>
      </c>
      <c r="K13" s="4">
        <f>'30.06.2014'!M13</f>
        <v>1.302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>
        <f t="shared" si="4"/>
        <v>0</v>
      </c>
      <c r="AD13">
        <f t="shared" si="5"/>
        <v>0</v>
      </c>
      <c r="AE13">
        <f t="shared" si="6"/>
        <v>0</v>
      </c>
      <c r="AF13">
        <f t="shared" si="7"/>
        <v>0</v>
      </c>
      <c r="AG13" s="15">
        <f t="shared" si="0"/>
        <v>1.1520338946782789</v>
      </c>
      <c r="AH13" s="15">
        <f t="shared" si="1"/>
        <v>1.3016703656114941</v>
      </c>
      <c r="AI13" s="15">
        <f t="shared" si="2"/>
        <v>1.2099607267705321</v>
      </c>
      <c r="AJ13" s="15">
        <f t="shared" si="3"/>
        <v>1.3286790266512165</v>
      </c>
    </row>
    <row r="14" spans="1:36" x14ac:dyDescent="0.25">
      <c r="A14" s="54" t="s">
        <v>21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f>'30.06.2014'!K14</f>
        <v>0.88</v>
      </c>
      <c r="J14" s="4">
        <v>0.77</v>
      </c>
      <c r="K14" s="4">
        <f>'30.06.2014'!M14</f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>
        <f t="shared" si="4"/>
        <v>0.11849604637715984</v>
      </c>
      <c r="AD14">
        <f t="shared" si="5"/>
        <v>0.11882713454940048</v>
      </c>
      <c r="AE14">
        <f t="shared" si="6"/>
        <v>7.8722718617255022E-2</v>
      </c>
      <c r="AF14">
        <f t="shared" si="7"/>
        <v>6.5533099571828804E-2</v>
      </c>
      <c r="AG14" s="15">
        <f t="shared" si="0"/>
        <v>0.99849814896860367</v>
      </c>
      <c r="AH14" s="15">
        <f t="shared" si="1"/>
        <v>1.0288065780725819</v>
      </c>
      <c r="AI14" s="15">
        <f t="shared" si="2"/>
        <v>0.95872857770616671</v>
      </c>
      <c r="AJ14" s="15">
        <f t="shared" si="3"/>
        <v>0.97554666713653904</v>
      </c>
    </row>
    <row r="15" spans="1:36" x14ac:dyDescent="0.25">
      <c r="A15" s="54" t="s">
        <v>22</v>
      </c>
      <c r="B15" s="4">
        <v>48.48</v>
      </c>
      <c r="C15" s="4">
        <v>6.8789999999999996</v>
      </c>
      <c r="D15" s="4">
        <v>7.4999999999999997E-2</v>
      </c>
      <c r="E15" s="4">
        <v>46.804000000000002</v>
      </c>
      <c r="F15" s="4">
        <v>4.7789999999999999</v>
      </c>
      <c r="G15" s="4"/>
      <c r="H15" s="4"/>
      <c r="I15" s="4">
        <f>'30.06.2014'!K15</f>
        <v>1.32</v>
      </c>
      <c r="J15" s="4">
        <v>0.77</v>
      </c>
      <c r="K15" s="4">
        <f>'30.06.2014'!M15</f>
        <v>1.81</v>
      </c>
      <c r="L15" s="4">
        <v>2.71</v>
      </c>
      <c r="M15" s="4">
        <v>1.3680000000000001</v>
      </c>
      <c r="N15" s="4">
        <v>2.016</v>
      </c>
      <c r="O15" s="4">
        <v>2.016</v>
      </c>
      <c r="P15" s="4">
        <v>3.2519999999999998</v>
      </c>
      <c r="Q15" s="4">
        <v>55.267000000000003</v>
      </c>
      <c r="R15" s="4">
        <v>11.557</v>
      </c>
      <c r="S15" s="4">
        <v>0.126</v>
      </c>
      <c r="T15" s="4">
        <v>78.631</v>
      </c>
      <c r="U15" s="4">
        <v>12.951000000000001</v>
      </c>
      <c r="V15" s="4">
        <v>0</v>
      </c>
      <c r="W15" s="4">
        <v>7.694</v>
      </c>
      <c r="X15" s="4">
        <v>0.33</v>
      </c>
      <c r="Y15" s="4">
        <v>1.9E-2</v>
      </c>
      <c r="Z15" s="4">
        <v>0</v>
      </c>
      <c r="AA15" s="4">
        <v>0</v>
      </c>
      <c r="AB15" s="4">
        <v>0</v>
      </c>
      <c r="AC15">
        <f t="shared" si="4"/>
        <v>0.15870462046204623</v>
      </c>
      <c r="AD15">
        <f t="shared" si="5"/>
        <v>0</v>
      </c>
      <c r="AE15">
        <f t="shared" si="6"/>
        <v>5.0186942766752951E-2</v>
      </c>
      <c r="AF15">
        <f t="shared" si="7"/>
        <v>0</v>
      </c>
      <c r="AG15" s="15">
        <f t="shared" si="0"/>
        <v>1.2987004950495051</v>
      </c>
      <c r="AH15" s="15">
        <f t="shared" si="1"/>
        <v>1.6800059823946671</v>
      </c>
      <c r="AI15" s="15">
        <f t="shared" si="2"/>
        <v>1.7280127925570579</v>
      </c>
      <c r="AJ15" s="15">
        <f t="shared" si="3"/>
        <v>2.7099811676082863</v>
      </c>
    </row>
    <row r="16" spans="1:36" x14ac:dyDescent="0.25">
      <c r="A16" s="54" t="s">
        <v>23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f>'30.06.2014'!K16</f>
        <v>0.88</v>
      </c>
      <c r="J16" s="4">
        <v>0.77</v>
      </c>
      <c r="K16" s="4">
        <f>'30.06.2014'!M16</f>
        <v>1.64</v>
      </c>
      <c r="L16" s="4"/>
      <c r="M16" s="4"/>
      <c r="N16" s="4"/>
      <c r="O16" s="4"/>
      <c r="P16" s="4"/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/>
      <c r="AB16" s="4"/>
      <c r="AC16">
        <f t="shared" si="4"/>
        <v>6.9620980531868437E-2</v>
      </c>
      <c r="AD16">
        <f t="shared" si="5"/>
        <v>3.5452454816255349E-2</v>
      </c>
      <c r="AE16">
        <f t="shared" si="6"/>
        <v>6.6647452986526398E-2</v>
      </c>
      <c r="AF16">
        <f t="shared" si="7"/>
        <v>0</v>
      </c>
      <c r="AG16" s="15">
        <f t="shared" si="0"/>
        <v>0.51169926678465538</v>
      </c>
      <c r="AH16" s="15">
        <f t="shared" si="1"/>
        <v>1.0327977651216991</v>
      </c>
      <c r="AI16" s="15">
        <f t="shared" si="2"/>
        <v>0.87509244802366659</v>
      </c>
      <c r="AJ16" s="15">
        <f t="shared" si="3"/>
        <v>0.79187448988845555</v>
      </c>
    </row>
    <row r="17" spans="1:36" x14ac:dyDescent="0.25">
      <c r="A17" s="54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f>'30.06.2014'!K17</f>
        <v>1</v>
      </c>
      <c r="J17" s="4">
        <v>0.77</v>
      </c>
      <c r="K17" s="4">
        <f>'30.06.2014'!M17</f>
        <v>2.08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>
        <f t="shared" si="4"/>
        <v>0</v>
      </c>
      <c r="AD17">
        <f t="shared" si="5"/>
        <v>0</v>
      </c>
      <c r="AE17">
        <f t="shared" si="6"/>
        <v>0</v>
      </c>
      <c r="AF17">
        <f t="shared" si="7"/>
        <v>0</v>
      </c>
      <c r="AG17" s="15">
        <f t="shared" si="0"/>
        <v>0.87942701671976364</v>
      </c>
      <c r="AH17" s="15">
        <f t="shared" si="1"/>
        <v>1.639238711141366</v>
      </c>
      <c r="AI17" s="15">
        <f t="shared" si="2"/>
        <v>1.0438565051643804</v>
      </c>
      <c r="AJ17" s="15">
        <f t="shared" si="3"/>
        <v>1.8885325850953669</v>
      </c>
    </row>
    <row r="18" spans="1:36" x14ac:dyDescent="0.25">
      <c r="A18" s="54" t="s">
        <v>85</v>
      </c>
      <c r="B18" s="4">
        <v>11.505000000000001</v>
      </c>
      <c r="C18" s="4">
        <v>44.930999999999997</v>
      </c>
      <c r="D18" s="4">
        <v>0</v>
      </c>
      <c r="E18" s="4">
        <v>9.4499999999999993</v>
      </c>
      <c r="F18" s="4">
        <v>43.003999999999998</v>
      </c>
      <c r="G18" s="4">
        <v>0</v>
      </c>
      <c r="H18" s="4"/>
      <c r="I18" s="4">
        <f>'30.06.2014'!K18</f>
        <v>1.46</v>
      </c>
      <c r="J18" s="4">
        <v>0.77</v>
      </c>
      <c r="K18" s="4">
        <f>'30.06.2014'!M18</f>
        <v>1.84</v>
      </c>
      <c r="L18" s="4">
        <v>2.08</v>
      </c>
      <c r="M18" s="4">
        <v>1.2</v>
      </c>
      <c r="N18" s="4">
        <v>1.2</v>
      </c>
      <c r="O18" s="4">
        <v>2.496</v>
      </c>
      <c r="P18" s="4">
        <v>2.496</v>
      </c>
      <c r="Q18" s="4">
        <v>11.311999999999999</v>
      </c>
      <c r="R18" s="4">
        <v>43.954999999999998</v>
      </c>
      <c r="S18" s="4">
        <v>0</v>
      </c>
      <c r="T18" s="4">
        <v>19.655999999999999</v>
      </c>
      <c r="U18" s="4">
        <v>89.447999999999993</v>
      </c>
      <c r="V18" s="4">
        <v>0</v>
      </c>
      <c r="W18" s="4">
        <v>6.2229999999999999</v>
      </c>
      <c r="X18" s="4">
        <v>1.135</v>
      </c>
      <c r="Y18" s="4">
        <v>0</v>
      </c>
      <c r="Z18" s="4">
        <v>1.444</v>
      </c>
      <c r="AA18" s="4">
        <v>7.02</v>
      </c>
      <c r="AB18" s="4">
        <v>0</v>
      </c>
      <c r="AC18">
        <f t="shared" si="4"/>
        <v>0.54089526292916124</v>
      </c>
      <c r="AD18">
        <f t="shared" si="5"/>
        <v>0.1528042328042328</v>
      </c>
      <c r="AE18">
        <f t="shared" si="6"/>
        <v>2.5260955687609891E-2</v>
      </c>
      <c r="AF18">
        <f t="shared" si="7"/>
        <v>0.16324062877871826</v>
      </c>
      <c r="AG18" s="15">
        <f t="shared" si="0"/>
        <v>1.5241199478487613</v>
      </c>
      <c r="AH18" s="15">
        <f t="shared" si="1"/>
        <v>2.2328042328042326</v>
      </c>
      <c r="AI18" s="15">
        <f t="shared" si="2"/>
        <v>1.0035387594311278</v>
      </c>
      <c r="AJ18" s="15">
        <f t="shared" si="3"/>
        <v>2.2432331876104548</v>
      </c>
    </row>
    <row r="19" spans="1:36" x14ac:dyDescent="0.25">
      <c r="A19" s="55" t="s">
        <v>49</v>
      </c>
      <c r="B19" s="4" t="s">
        <v>59</v>
      </c>
      <c r="C19" s="4"/>
      <c r="D19" s="4"/>
      <c r="E19" s="4"/>
      <c r="F19" s="4"/>
      <c r="G19" s="4"/>
      <c r="H19" s="4"/>
      <c r="I19" s="4">
        <f>'30.06.2014'!K19</f>
        <v>0.89560877845469689</v>
      </c>
      <c r="J19" s="4">
        <v>0.77</v>
      </c>
      <c r="K19" s="4">
        <f>'30.06.2014'!M19</f>
        <v>1.6977094590212189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G19" s="15"/>
      <c r="AH19" s="15"/>
      <c r="AI19" s="15"/>
      <c r="AJ19" s="15"/>
    </row>
    <row r="20" spans="1:36" x14ac:dyDescent="0.25">
      <c r="A20" s="54" t="s">
        <v>26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4">
        <f>'30.06.2014'!K20</f>
        <v>0.8</v>
      </c>
      <c r="J20" s="4">
        <v>0.77</v>
      </c>
      <c r="K20" s="4">
        <f>'30.06.2014'!M20</f>
        <v>1.1399999999999999</v>
      </c>
      <c r="L20" s="7">
        <f>U20/F20</f>
        <v>2.1628588419743742</v>
      </c>
      <c r="M20" s="8">
        <f>I20*1.2</f>
        <v>0.96</v>
      </c>
      <c r="N20" s="8">
        <f>J20*1.2</f>
        <v>0.92399999999999993</v>
      </c>
      <c r="O20" s="8">
        <f>K20*1.2</f>
        <v>1.3679999999999999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>
        <f t="shared" si="4"/>
        <v>5.9174293350611491E-3</v>
      </c>
      <c r="AD20">
        <f t="shared" si="5"/>
        <v>5.889227873654812E-3</v>
      </c>
      <c r="AE20">
        <f t="shared" si="6"/>
        <v>1.4628205774898577E-3</v>
      </c>
      <c r="AF20">
        <f t="shared" si="7"/>
        <v>9.4609936746499425E-4</v>
      </c>
      <c r="AG20" s="15">
        <f t="shared" si="0"/>
        <v>0.88369138252207025</v>
      </c>
      <c r="AH20" s="15">
        <f t="shared" si="1"/>
        <v>1.6710127549342522</v>
      </c>
      <c r="AI20" s="15">
        <f t="shared" si="2"/>
        <v>0.94171776930670958</v>
      </c>
      <c r="AJ20" s="15">
        <f t="shared" si="3"/>
        <v>2.1638049413418394</v>
      </c>
    </row>
    <row r="21" spans="1:36" x14ac:dyDescent="0.25">
      <c r="A21" s="54" t="s">
        <v>27</v>
      </c>
      <c r="B21" s="4">
        <v>27.053999999999998</v>
      </c>
      <c r="C21" s="4">
        <v>8.9260000000000002</v>
      </c>
      <c r="D21" s="4">
        <v>0</v>
      </c>
      <c r="E21" s="4">
        <v>24.202999999999999</v>
      </c>
      <c r="F21" s="4">
        <v>3.0680000000000001</v>
      </c>
      <c r="G21" s="4">
        <v>0</v>
      </c>
      <c r="H21" s="4"/>
      <c r="I21" s="4">
        <f>'30.06.2014'!K21</f>
        <v>1.1100000000000001</v>
      </c>
      <c r="J21" s="4">
        <v>0.77</v>
      </c>
      <c r="K21" s="4">
        <f>'30.06.2014'!M21</f>
        <v>1.42</v>
      </c>
      <c r="L21" s="4">
        <v>1.1399999999999999</v>
      </c>
      <c r="M21" s="4">
        <v>0.96</v>
      </c>
      <c r="N21" s="4">
        <v>0.96</v>
      </c>
      <c r="O21" s="4">
        <v>1.37</v>
      </c>
      <c r="P21" s="4">
        <v>1.37</v>
      </c>
      <c r="Q21" s="4">
        <v>20.622</v>
      </c>
      <c r="R21" s="4">
        <v>8.1769999999999996</v>
      </c>
      <c r="S21" s="4">
        <v>0</v>
      </c>
      <c r="T21" s="4">
        <v>26.148</v>
      </c>
      <c r="U21" s="4">
        <v>4.976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>
        <f t="shared" si="4"/>
        <v>0</v>
      </c>
      <c r="AD21">
        <f t="shared" si="5"/>
        <v>0</v>
      </c>
      <c r="AE21">
        <f t="shared" si="6"/>
        <v>0</v>
      </c>
      <c r="AF21">
        <f t="shared" si="7"/>
        <v>0</v>
      </c>
      <c r="AG21" s="15">
        <f t="shared" si="0"/>
        <v>0.76225327123530717</v>
      </c>
      <c r="AH21" s="15">
        <f t="shared" si="1"/>
        <v>1.0803619386026526</v>
      </c>
      <c r="AI21" s="15">
        <f t="shared" si="2"/>
        <v>0.9160878332959892</v>
      </c>
      <c r="AJ21" s="15">
        <f t="shared" si="3"/>
        <v>1.621903520208605</v>
      </c>
    </row>
    <row r="22" spans="1:36" x14ac:dyDescent="0.25">
      <c r="A22" s="54" t="s">
        <v>44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f>'30.06.2014'!K22</f>
        <v>0.84199999999999997</v>
      </c>
      <c r="J22" s="4">
        <v>0.77</v>
      </c>
      <c r="K22" s="4">
        <f>'30.06.2014'!M22</f>
        <v>1.472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>
        <f t="shared" si="4"/>
        <v>0</v>
      </c>
      <c r="AD22">
        <f t="shared" si="5"/>
        <v>0</v>
      </c>
      <c r="AE22">
        <f t="shared" si="6"/>
        <v>0</v>
      </c>
      <c r="AF22">
        <f t="shared" si="7"/>
        <v>0</v>
      </c>
      <c r="AG22" s="15">
        <f t="shared" si="0"/>
        <v>1.0845812438757276</v>
      </c>
      <c r="AH22" s="15">
        <f t="shared" si="1"/>
        <v>1.373533830622842</v>
      </c>
      <c r="AI22" s="15">
        <f t="shared" si="2"/>
        <v>1.080019864260884</v>
      </c>
      <c r="AJ22" s="15">
        <f t="shared" si="3"/>
        <v>1.3716961563845502</v>
      </c>
    </row>
    <row r="23" spans="1:36" x14ac:dyDescent="0.25">
      <c r="A23" s="54" t="s">
        <v>84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'30.06.2014'!K23</f>
        <v>0.89</v>
      </c>
      <c r="J23" s="4">
        <v>0.77</v>
      </c>
      <c r="K23" s="4">
        <f>'30.06.2014'!M23</f>
        <v>0.89</v>
      </c>
      <c r="L23" s="4">
        <f>ROUND((U23/F23),3)</f>
        <v>1.698</v>
      </c>
      <c r="M23" s="7">
        <f>I23*1.2</f>
        <v>1.0680000000000001</v>
      </c>
      <c r="N23" s="7">
        <f>J23*1.2</f>
        <v>0.92399999999999993</v>
      </c>
      <c r="O23" s="7">
        <f>K23*1.2</f>
        <v>1.0680000000000001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>
        <f t="shared" si="4"/>
        <v>0.10616369895976012</v>
      </c>
      <c r="AD23">
        <f t="shared" si="5"/>
        <v>0.10538616644262495</v>
      </c>
      <c r="AE23">
        <f t="shared" si="6"/>
        <v>0.17103031745559491</v>
      </c>
      <c r="AF23">
        <f t="shared" si="7"/>
        <v>0.16326458289035367</v>
      </c>
      <c r="AG23" s="15">
        <f t="shared" si="0"/>
        <v>0.867745159737904</v>
      </c>
      <c r="AH23" s="15">
        <f t="shared" si="1"/>
        <v>1.3183505438103387</v>
      </c>
      <c r="AI23" s="15">
        <f t="shared" si="2"/>
        <v>0.93286424087352371</v>
      </c>
      <c r="AJ23" s="15">
        <f t="shared" si="3"/>
        <v>1.8613296477425756</v>
      </c>
    </row>
    <row r="24" spans="1:36" x14ac:dyDescent="0.25">
      <c r="A24" s="54" t="s">
        <v>69</v>
      </c>
      <c r="B24" s="4">
        <v>65.808000000000007</v>
      </c>
      <c r="C24" s="4">
        <v>30.744</v>
      </c>
      <c r="D24" s="4">
        <v>0</v>
      </c>
      <c r="E24" s="4">
        <v>62.63</v>
      </c>
      <c r="F24" s="4">
        <v>20.655000000000001</v>
      </c>
      <c r="G24" s="4"/>
      <c r="H24" s="4"/>
      <c r="I24" s="4">
        <f>'30.06.2014'!K24</f>
        <v>0.75</v>
      </c>
      <c r="J24" s="4">
        <v>0.77</v>
      </c>
      <c r="K24" s="4">
        <f>'30.06.2014'!M24</f>
        <v>1.24</v>
      </c>
      <c r="L24" s="4">
        <v>1.28</v>
      </c>
      <c r="M24" s="4">
        <v>1.0680000000000001</v>
      </c>
      <c r="N24" s="4">
        <v>1.536</v>
      </c>
      <c r="O24" s="4">
        <v>1.0680000000000001</v>
      </c>
      <c r="P24" s="4">
        <v>1.536</v>
      </c>
      <c r="Q24" s="4">
        <v>58.569000000000003</v>
      </c>
      <c r="R24" s="4">
        <v>39.351999999999997</v>
      </c>
      <c r="S24" s="4">
        <v>0</v>
      </c>
      <c r="T24" s="4">
        <v>56.006</v>
      </c>
      <c r="U24" s="4">
        <v>30.353000000000002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>
        <f t="shared" si="4"/>
        <v>0</v>
      </c>
      <c r="AD24">
        <f t="shared" si="5"/>
        <v>0</v>
      </c>
      <c r="AE24">
        <f t="shared" si="6"/>
        <v>0</v>
      </c>
      <c r="AF24">
        <f t="shared" si="7"/>
        <v>0</v>
      </c>
      <c r="AG24" s="15">
        <f t="shared" si="0"/>
        <v>0.88999817651349378</v>
      </c>
      <c r="AH24" s="15">
        <f t="shared" si="1"/>
        <v>0.8942359891425834</v>
      </c>
      <c r="AI24" s="15">
        <f t="shared" si="2"/>
        <v>1.2799895914650012</v>
      </c>
      <c r="AJ24" s="15">
        <f t="shared" si="3"/>
        <v>1.469523117889131</v>
      </c>
    </row>
    <row r="25" spans="1:36" x14ac:dyDescent="0.25">
      <c r="A25" s="54" t="s">
        <v>28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f>'30.06.2014'!K25</f>
        <v>1.163</v>
      </c>
      <c r="J25" s="4">
        <v>0.77</v>
      </c>
      <c r="K25" s="4">
        <f>'30.06.2014'!M25</f>
        <v>1.3320000000000001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>
        <f t="shared" si="4"/>
        <v>0</v>
      </c>
      <c r="AD25">
        <f t="shared" si="5"/>
        <v>0</v>
      </c>
      <c r="AE25">
        <f t="shared" si="6"/>
        <v>0</v>
      </c>
      <c r="AF25">
        <f t="shared" si="7"/>
        <v>0</v>
      </c>
      <c r="AG25" s="15">
        <f t="shared" si="0"/>
        <v>0.75615624673314896</v>
      </c>
      <c r="AH25" s="15">
        <f t="shared" si="1"/>
        <v>1.2315762399589876</v>
      </c>
      <c r="AI25" s="15">
        <f t="shared" si="2"/>
        <v>0.65771646125267458</v>
      </c>
      <c r="AJ25" s="15">
        <f t="shared" si="3"/>
        <v>1.1102469659745284</v>
      </c>
    </row>
    <row r="26" spans="1:36" x14ac:dyDescent="0.25">
      <c r="A26" s="54" t="s">
        <v>93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f>'30.06.2014'!K26</f>
        <v>0.62</v>
      </c>
      <c r="J26" s="4">
        <v>0.77</v>
      </c>
      <c r="K26" s="4">
        <f>'30.06.2014'!M26</f>
        <v>1.22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>
        <f t="shared" si="4"/>
        <v>0</v>
      </c>
      <c r="AD26">
        <f t="shared" si="5"/>
        <v>0</v>
      </c>
      <c r="AE26">
        <f t="shared" si="6"/>
        <v>0</v>
      </c>
      <c r="AF26">
        <f t="shared" si="7"/>
        <v>0</v>
      </c>
      <c r="AG26" s="15">
        <f>(Q26+W26)/B26</f>
        <v>0.94997561885093085</v>
      </c>
      <c r="AH26" s="15">
        <f>(T26+Z26)/E26</f>
        <v>1.199990389697756</v>
      </c>
      <c r="AI26" s="15">
        <f>(R26+X26)/C26</f>
        <v>1.0500039249548629</v>
      </c>
      <c r="AJ26" s="15">
        <f>(U26+V26+AA26+AB26)/(F26+G26)</f>
        <v>1.4598601909633748</v>
      </c>
    </row>
    <row r="27" spans="1:36" x14ac:dyDescent="0.25">
      <c r="A27" s="55" t="s">
        <v>51</v>
      </c>
      <c r="B27" s="4">
        <v>86.088999999999999</v>
      </c>
      <c r="C27" s="4">
        <v>29.715</v>
      </c>
      <c r="D27" s="4">
        <v>1.278</v>
      </c>
      <c r="E27" s="4">
        <v>83.031999999999996</v>
      </c>
      <c r="F27" s="4">
        <v>161.767</v>
      </c>
      <c r="G27" s="4">
        <v>6.4000000000000001E-2</v>
      </c>
      <c r="H27" s="4"/>
      <c r="I27" s="4">
        <f>'30.06.2014'!K27</f>
        <v>0.99</v>
      </c>
      <c r="J27" s="4">
        <v>0.77</v>
      </c>
      <c r="K27" s="4">
        <f>'30.06.2014'!M27</f>
        <v>0.86</v>
      </c>
      <c r="L27" s="4">
        <v>1.38</v>
      </c>
      <c r="M27" s="4"/>
      <c r="N27" s="4"/>
      <c r="O27" s="4"/>
      <c r="P27" s="4"/>
      <c r="Q27" s="4">
        <v>53.636000000000003</v>
      </c>
      <c r="R27" s="4">
        <v>26.614999999999998</v>
      </c>
      <c r="S27" s="4">
        <v>1.1499999999999999</v>
      </c>
      <c r="T27" s="4">
        <v>100.179</v>
      </c>
      <c r="U27" s="4">
        <v>239.465</v>
      </c>
      <c r="V27" s="4">
        <v>8.7999999999999995E-2</v>
      </c>
      <c r="W27" s="4"/>
      <c r="X27" s="4"/>
      <c r="Y27" s="4"/>
      <c r="Z27" s="4"/>
      <c r="AA27" s="4"/>
      <c r="AB27" s="4"/>
      <c r="AC27">
        <f t="shared" si="4"/>
        <v>0</v>
      </c>
      <c r="AD27">
        <f t="shared" si="5"/>
        <v>0</v>
      </c>
      <c r="AE27">
        <f t="shared" si="6"/>
        <v>0</v>
      </c>
      <c r="AF27">
        <f t="shared" si="7"/>
        <v>0</v>
      </c>
      <c r="AG27" s="15">
        <f t="shared" ref="AG27:AG43" si="8">(Q27+W27)/B27</f>
        <v>0.62302965535666577</v>
      </c>
      <c r="AH27" s="15">
        <f t="shared" ref="AH27:AH43" si="9">(T27+Z27)/E27</f>
        <v>1.2065107428461317</v>
      </c>
      <c r="AI27" s="15">
        <f t="shared" ref="AI27:AI43" si="10">(R27+X27)/C27</f>
        <v>0.89567558472152109</v>
      </c>
      <c r="AJ27" s="15">
        <f t="shared" ref="AJ27:AJ43" si="11">(U27+V27+AA27+AB27)/(F27+G27)</f>
        <v>1.4802664508036163</v>
      </c>
    </row>
    <row r="28" spans="1:36" x14ac:dyDescent="0.25">
      <c r="A28" s="54" t="s">
        <v>94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f>'30.06.2014'!K28</f>
        <v>0.71</v>
      </c>
      <c r="J28" s="4">
        <v>0.77</v>
      </c>
      <c r="K28" s="4">
        <f>'30.06.2014'!M28</f>
        <v>0.94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>
        <f t="shared" si="4"/>
        <v>0</v>
      </c>
      <c r="AD28">
        <f t="shared" si="5"/>
        <v>0</v>
      </c>
      <c r="AE28">
        <f t="shared" si="6"/>
        <v>0</v>
      </c>
      <c r="AF28">
        <f t="shared" si="7"/>
        <v>0</v>
      </c>
      <c r="AG28" s="15">
        <f t="shared" si="8"/>
        <v>0.76399873769748139</v>
      </c>
      <c r="AH28" s="15">
        <f t="shared" si="9"/>
        <v>0.64499962748652739</v>
      </c>
      <c r="AI28" s="15">
        <f t="shared" si="10"/>
        <v>0.76400345399595515</v>
      </c>
      <c r="AJ28" s="15">
        <f t="shared" si="11"/>
        <v>0.64499891706945289</v>
      </c>
    </row>
    <row r="29" spans="1:36" x14ac:dyDescent="0.25">
      <c r="A29" s="54" t="s">
        <v>31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f>'30.06.2014'!K29</f>
        <v>1.1299999999999999</v>
      </c>
      <c r="J29" s="4">
        <v>0.77</v>
      </c>
      <c r="K29" s="4">
        <f>'30.06.2014'!M29</f>
        <v>1.1479999999999999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>
        <f t="shared" si="4"/>
        <v>0</v>
      </c>
      <c r="AD29">
        <f t="shared" si="5"/>
        <v>0</v>
      </c>
      <c r="AE29">
        <f t="shared" si="6"/>
        <v>0</v>
      </c>
      <c r="AF29">
        <f t="shared" si="7"/>
        <v>0</v>
      </c>
      <c r="AG29" s="15">
        <f t="shared" si="8"/>
        <v>0.72615968478812642</v>
      </c>
      <c r="AH29" s="15">
        <f t="shared" si="9"/>
        <v>0.91472088969194165</v>
      </c>
      <c r="AI29" s="15">
        <f t="shared" si="10"/>
        <v>0.71665866739007955</v>
      </c>
      <c r="AJ29" s="15">
        <f t="shared" si="11"/>
        <v>0.93633352400462933</v>
      </c>
    </row>
    <row r="30" spans="1:36" x14ac:dyDescent="0.25">
      <c r="A30" s="54" t="s">
        <v>32</v>
      </c>
      <c r="B30" s="4">
        <v>64.039000000000001</v>
      </c>
      <c r="C30" s="4">
        <v>43.48</v>
      </c>
      <c r="D30" s="4"/>
      <c r="E30" s="4">
        <v>50.304000000000002</v>
      </c>
      <c r="F30" s="4">
        <v>116.218</v>
      </c>
      <c r="G30" s="4"/>
      <c r="H30" s="4"/>
      <c r="I30" s="4">
        <f>'30.06.2014'!K30</f>
        <v>0.77</v>
      </c>
      <c r="J30" s="4">
        <v>0.77</v>
      </c>
      <c r="K30" s="4">
        <f>'30.06.2014'!M30</f>
        <v>0.59</v>
      </c>
      <c r="L30" s="4">
        <v>2</v>
      </c>
      <c r="M30" s="4">
        <v>1.3680000000000001</v>
      </c>
      <c r="N30" s="4">
        <v>1.548</v>
      </c>
      <c r="O30" s="4">
        <v>1.3680000000000001</v>
      </c>
      <c r="P30" s="4">
        <v>2.4</v>
      </c>
      <c r="Q30" s="4">
        <v>72.759</v>
      </c>
      <c r="R30" s="4">
        <v>56.183</v>
      </c>
      <c r="S30" s="4"/>
      <c r="T30" s="4">
        <v>57.56</v>
      </c>
      <c r="U30" s="4">
        <v>232.012</v>
      </c>
      <c r="V30" s="4"/>
      <c r="W30" s="4"/>
      <c r="X30" s="4"/>
      <c r="Y30" s="4"/>
      <c r="Z30" s="4"/>
      <c r="AA30" s="4"/>
      <c r="AB30" s="4"/>
      <c r="AC30">
        <v>0</v>
      </c>
      <c r="AD30">
        <v>0</v>
      </c>
      <c r="AE30">
        <v>0</v>
      </c>
      <c r="AF30">
        <v>0</v>
      </c>
      <c r="AG30" s="15">
        <f t="shared" si="8"/>
        <v>1.1361670232202252</v>
      </c>
      <c r="AH30" s="15">
        <f t="shared" si="9"/>
        <v>1.1442430025445292</v>
      </c>
      <c r="AI30" s="15">
        <f t="shared" si="10"/>
        <v>1.2921573137074518</v>
      </c>
      <c r="AJ30" s="15">
        <f t="shared" si="11"/>
        <v>1.9963516839043864</v>
      </c>
    </row>
    <row r="31" spans="1:36" x14ac:dyDescent="0.25">
      <c r="A31" s="54" t="s">
        <v>95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f>'30.06.2014'!K31</f>
        <v>1.1200000000000001</v>
      </c>
      <c r="J31" s="4">
        <v>0.77</v>
      </c>
      <c r="K31" s="4">
        <f>'30.06.2014'!M31</f>
        <v>1.69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>
        <f t="shared" si="4"/>
        <v>0</v>
      </c>
      <c r="AD31">
        <f t="shared" si="5"/>
        <v>0</v>
      </c>
      <c r="AE31">
        <f t="shared" si="6"/>
        <v>0</v>
      </c>
      <c r="AF31">
        <f t="shared" si="7"/>
        <v>0</v>
      </c>
      <c r="AG31" s="15">
        <f t="shared" si="8"/>
        <v>0.76098776051466765</v>
      </c>
      <c r="AH31" s="15">
        <f t="shared" si="9"/>
        <v>0.58309961193879967</v>
      </c>
      <c r="AI31" s="15">
        <f t="shared" si="10"/>
        <v>0.89000139840581727</v>
      </c>
      <c r="AJ31" s="15">
        <f t="shared" si="11"/>
        <v>0.85747002559612018</v>
      </c>
    </row>
    <row r="32" spans="1:36" x14ac:dyDescent="0.25">
      <c r="A32" s="54" t="s">
        <v>91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f>'30.06.2014'!K32</f>
        <v>0.95</v>
      </c>
      <c r="J32" s="4">
        <v>0.77</v>
      </c>
      <c r="K32" s="4">
        <f>'30.06.2014'!M32</f>
        <v>0.78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>
        <f t="shared" si="4"/>
        <v>0</v>
      </c>
      <c r="AD32">
        <f t="shared" si="5"/>
        <v>0</v>
      </c>
      <c r="AE32">
        <f t="shared" si="6"/>
        <v>0</v>
      </c>
      <c r="AF32">
        <f t="shared" si="7"/>
        <v>0</v>
      </c>
      <c r="AG32" s="15">
        <f t="shared" si="8"/>
        <v>0.91588165515316444</v>
      </c>
      <c r="AH32" s="15">
        <f t="shared" si="9"/>
        <v>1.3636522205823158</v>
      </c>
      <c r="AI32" s="15">
        <f t="shared" si="10"/>
        <v>1.540762331838565</v>
      </c>
      <c r="AJ32" s="15">
        <f t="shared" si="11"/>
        <v>2.2919541323690349</v>
      </c>
    </row>
    <row r="33" spans="1:36" x14ac:dyDescent="0.25">
      <c r="A33" s="54" t="s">
        <v>35</v>
      </c>
      <c r="B33" s="4">
        <v>6860</v>
      </c>
      <c r="C33" s="4">
        <v>2735</v>
      </c>
      <c r="D33" s="4">
        <v>0</v>
      </c>
      <c r="E33" s="4">
        <v>6832</v>
      </c>
      <c r="F33" s="4">
        <v>5116</v>
      </c>
      <c r="G33" s="4">
        <v>0</v>
      </c>
      <c r="H33" s="4">
        <v>10903</v>
      </c>
      <c r="I33" s="4">
        <f>'30.06.2014'!K33</f>
        <v>0.89100000000000001</v>
      </c>
      <c r="J33" s="4">
        <v>0.77</v>
      </c>
      <c r="K33" s="4">
        <f>'30.06.2014'!M33</f>
        <v>1.125</v>
      </c>
      <c r="L33" s="4">
        <v>1.72</v>
      </c>
      <c r="M33" s="4">
        <v>1.1399999999999999</v>
      </c>
      <c r="N33" s="4">
        <v>2.78</v>
      </c>
      <c r="O33" s="4">
        <v>0.94</v>
      </c>
      <c r="P33" s="4">
        <v>2.06</v>
      </c>
      <c r="Q33" s="4">
        <v>6517</v>
      </c>
      <c r="R33" s="4">
        <v>5806</v>
      </c>
      <c r="S33" s="4">
        <v>0</v>
      </c>
      <c r="T33" s="4">
        <v>5329</v>
      </c>
      <c r="U33" s="4">
        <v>7493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>
        <f t="shared" si="4"/>
        <v>0</v>
      </c>
      <c r="AD33">
        <f t="shared" si="5"/>
        <v>0</v>
      </c>
      <c r="AE33">
        <f t="shared" si="6"/>
        <v>0</v>
      </c>
      <c r="AF33">
        <f t="shared" si="7"/>
        <v>0</v>
      </c>
      <c r="AG33" s="15">
        <f t="shared" si="8"/>
        <v>0.95</v>
      </c>
      <c r="AH33" s="15">
        <f t="shared" si="9"/>
        <v>0.78000585480093676</v>
      </c>
      <c r="AI33" s="15">
        <f t="shared" si="10"/>
        <v>2.122851919561243</v>
      </c>
      <c r="AJ33" s="15">
        <f t="shared" si="11"/>
        <v>1.4646207974980454</v>
      </c>
    </row>
    <row r="34" spans="1:36" x14ac:dyDescent="0.25">
      <c r="A34" s="54" t="s">
        <v>36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f>'30.06.2014'!K34</f>
        <v>0.57999999999999996</v>
      </c>
      <c r="J34" s="4">
        <v>0.77</v>
      </c>
      <c r="K34" s="4">
        <f>'30.06.2014'!M34</f>
        <v>1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>
        <f t="shared" si="4"/>
        <v>0</v>
      </c>
      <c r="AD34">
        <f t="shared" si="5"/>
        <v>0</v>
      </c>
      <c r="AE34">
        <f t="shared" si="6"/>
        <v>0</v>
      </c>
      <c r="AF34">
        <f t="shared" si="7"/>
        <v>0</v>
      </c>
      <c r="AG34" s="15">
        <f t="shared" si="8"/>
        <v>0.89198693402935159</v>
      </c>
      <c r="AH34" s="15">
        <f t="shared" si="9"/>
        <v>1.125046284051838</v>
      </c>
      <c r="AI34" s="15">
        <f t="shared" si="10"/>
        <v>1.0499937382592361</v>
      </c>
      <c r="AJ34" s="15">
        <f t="shared" si="11"/>
        <v>1.3250159948816378</v>
      </c>
    </row>
    <row r="35" spans="1:36" x14ac:dyDescent="0.25">
      <c r="A35" s="54" t="s">
        <v>79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f>'30.06.2014'!K35</f>
        <v>0.91</v>
      </c>
      <c r="J35" s="4">
        <v>0.77</v>
      </c>
      <c r="K35" s="4">
        <f>'30.06.2014'!M35</f>
        <v>1.32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>
        <f t="shared" si="4"/>
        <v>0</v>
      </c>
      <c r="AD35">
        <f t="shared" si="5"/>
        <v>0</v>
      </c>
      <c r="AE35">
        <f t="shared" si="6"/>
        <v>0</v>
      </c>
      <c r="AF35">
        <f t="shared" si="7"/>
        <v>0</v>
      </c>
      <c r="AG35" s="15">
        <f t="shared" si="8"/>
        <v>0.58041581642691309</v>
      </c>
      <c r="AH35" s="15">
        <f t="shared" si="9"/>
        <v>1.0000077174352295</v>
      </c>
      <c r="AI35" s="15">
        <f t="shared" si="10"/>
        <v>0.58043368497948133</v>
      </c>
      <c r="AJ35" s="15">
        <f t="shared" si="11"/>
        <v>1.3255250168251249</v>
      </c>
    </row>
    <row r="36" spans="1:36" x14ac:dyDescent="0.25">
      <c r="A36" s="54" t="s">
        <v>37</v>
      </c>
      <c r="B36" s="4">
        <v>20.646000000000001</v>
      </c>
      <c r="C36" s="4">
        <v>6.5039999999999996</v>
      </c>
      <c r="D36" s="4">
        <v>0</v>
      </c>
      <c r="E36" s="4">
        <v>19.945</v>
      </c>
      <c r="F36" s="4">
        <v>6.3179999999999996</v>
      </c>
      <c r="G36" s="4">
        <v>0</v>
      </c>
      <c r="H36" s="4"/>
      <c r="I36" s="4">
        <f>'30.06.2014'!K36</f>
        <v>1.42</v>
      </c>
      <c r="J36" s="4">
        <v>0.77</v>
      </c>
      <c r="K36" s="4">
        <f>'30.06.2014'!M36</f>
        <v>2.2000000000000002</v>
      </c>
      <c r="L36" s="4">
        <v>1.3540000000000001</v>
      </c>
      <c r="M36" s="4">
        <v>0.84</v>
      </c>
      <c r="N36" s="4">
        <v>0.84</v>
      </c>
      <c r="O36" s="4">
        <v>1.62</v>
      </c>
      <c r="P36" s="4">
        <v>1.62</v>
      </c>
      <c r="Q36" s="4">
        <v>14.535</v>
      </c>
      <c r="R36" s="4">
        <v>4.5789999999999997</v>
      </c>
      <c r="S36" s="4">
        <v>0</v>
      </c>
      <c r="T36" s="4">
        <v>27.006</v>
      </c>
      <c r="U36" s="4">
        <v>8.5540000000000003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>
        <f t="shared" si="4"/>
        <v>0</v>
      </c>
      <c r="AD36">
        <f t="shared" si="5"/>
        <v>0</v>
      </c>
      <c r="AE36">
        <f t="shared" si="6"/>
        <v>0</v>
      </c>
      <c r="AF36">
        <f t="shared" si="7"/>
        <v>0</v>
      </c>
      <c r="AG36" s="15">
        <f t="shared" si="8"/>
        <v>0.70401046207497819</v>
      </c>
      <c r="AH36" s="15">
        <f t="shared" si="9"/>
        <v>1.3540235648032088</v>
      </c>
      <c r="AI36" s="15">
        <f t="shared" si="10"/>
        <v>0.70402829028290281</v>
      </c>
      <c r="AJ36" s="15">
        <f t="shared" si="11"/>
        <v>1.3539094650205763</v>
      </c>
    </row>
    <row r="37" spans="1:36" x14ac:dyDescent="0.25">
      <c r="A37" s="54" t="s">
        <v>81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f>'30.06.2014'!K37</f>
        <v>0.91</v>
      </c>
      <c r="J37" s="4">
        <v>0.77</v>
      </c>
      <c r="K37" s="4">
        <f>'30.06.2014'!M37</f>
        <v>0.99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>
        <f t="shared" si="4"/>
        <v>0</v>
      </c>
      <c r="AD37">
        <f t="shared" si="5"/>
        <v>0</v>
      </c>
      <c r="AE37">
        <f t="shared" si="6"/>
        <v>0</v>
      </c>
      <c r="AF37">
        <f t="shared" si="7"/>
        <v>0</v>
      </c>
      <c r="AG37" s="15">
        <f t="shared" si="8"/>
        <v>0.79768577372009708</v>
      </c>
      <c r="AH37" s="15">
        <f t="shared" si="9"/>
        <v>0.90181023221093604</v>
      </c>
      <c r="AI37" s="15">
        <f t="shared" si="10"/>
        <v>0.95315272684254126</v>
      </c>
      <c r="AJ37" s="15">
        <f t="shared" si="11"/>
        <v>1.0535346012832263</v>
      </c>
    </row>
    <row r="38" spans="1:36" x14ac:dyDescent="0.25">
      <c r="A38" s="54" t="s">
        <v>39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f>'30.06.2014'!K38</f>
        <v>1.008</v>
      </c>
      <c r="J38" s="4">
        <v>0.77</v>
      </c>
      <c r="K38" s="4">
        <f>'30.06.2014'!M38</f>
        <v>1.175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>
        <f t="shared" si="4"/>
        <v>0</v>
      </c>
      <c r="AD38">
        <f t="shared" si="5"/>
        <v>0</v>
      </c>
      <c r="AE38">
        <f t="shared" si="6"/>
        <v>0</v>
      </c>
      <c r="AF38">
        <f t="shared" si="7"/>
        <v>0</v>
      </c>
      <c r="AG38" s="15">
        <f t="shared" si="8"/>
        <v>1.0076549220165065</v>
      </c>
      <c r="AH38" s="15">
        <f t="shared" si="9"/>
        <v>1.1770239741039215</v>
      </c>
      <c r="AI38" s="15">
        <f t="shared" si="10"/>
        <v>1.0085282298863867</v>
      </c>
      <c r="AJ38" s="15">
        <f t="shared" si="11"/>
        <v>1.1675336016402156</v>
      </c>
    </row>
    <row r="39" spans="1:36" x14ac:dyDescent="0.25">
      <c r="A39" s="54" t="s">
        <v>96</v>
      </c>
      <c r="B39" s="4">
        <v>46.183</v>
      </c>
      <c r="C39" s="4">
        <v>9.1590000000000007</v>
      </c>
      <c r="D39" s="4">
        <v>0</v>
      </c>
      <c r="E39" s="4">
        <v>44.947000000000003</v>
      </c>
      <c r="F39" s="4">
        <v>7.9569999999999999</v>
      </c>
      <c r="G39" s="4">
        <v>0</v>
      </c>
      <c r="H39" s="4"/>
      <c r="I39" s="4">
        <f>'30.06.2014'!K39</f>
        <v>0.879</v>
      </c>
      <c r="J39" s="4">
        <v>0.77</v>
      </c>
      <c r="K39" s="4">
        <f>'30.06.2014'!M39</f>
        <v>1.915</v>
      </c>
      <c r="L39" s="4">
        <v>1.91</v>
      </c>
      <c r="M39" s="4">
        <v>1.0551999999999999</v>
      </c>
      <c r="N39" s="4">
        <v>1.0551999999999999</v>
      </c>
      <c r="O39" s="4">
        <v>2.2978999999999998</v>
      </c>
      <c r="P39" s="4">
        <v>2.2978999999999998</v>
      </c>
      <c r="Q39" s="4">
        <v>40.640999999999998</v>
      </c>
      <c r="R39" s="4">
        <v>8.06</v>
      </c>
      <c r="S39" s="4">
        <v>0</v>
      </c>
      <c r="T39" s="4">
        <v>85.849000000000004</v>
      </c>
      <c r="U39" s="4">
        <v>15.198</v>
      </c>
      <c r="V39" s="4">
        <v>0</v>
      </c>
      <c r="W39" s="4"/>
      <c r="X39" s="4"/>
      <c r="Y39" s="4"/>
      <c r="Z39" s="4"/>
      <c r="AA39" s="4"/>
      <c r="AB39" s="4"/>
      <c r="AC39">
        <f t="shared" si="4"/>
        <v>0</v>
      </c>
      <c r="AD39">
        <f t="shared" si="5"/>
        <v>0</v>
      </c>
      <c r="AE39">
        <f t="shared" si="6"/>
        <v>0</v>
      </c>
      <c r="AF39">
        <f t="shared" si="7"/>
        <v>0</v>
      </c>
      <c r="AG39" s="15">
        <f t="shared" si="8"/>
        <v>0.87999913388043216</v>
      </c>
      <c r="AH39" s="15">
        <f t="shared" si="9"/>
        <v>1.9100051171379624</v>
      </c>
      <c r="AI39" s="15">
        <f t="shared" si="10"/>
        <v>0.88000873457801065</v>
      </c>
      <c r="AJ39" s="15">
        <f t="shared" si="11"/>
        <v>1.9100163378157597</v>
      </c>
    </row>
    <row r="40" spans="1:36" x14ac:dyDescent="0.25">
      <c r="A40" s="54" t="s">
        <v>40</v>
      </c>
      <c r="B40" s="4">
        <v>25.544</v>
      </c>
      <c r="C40" s="4">
        <v>8.86</v>
      </c>
      <c r="D40" s="4">
        <v>0</v>
      </c>
      <c r="E40" s="4">
        <v>24.933</v>
      </c>
      <c r="F40" s="4">
        <v>10.736000000000001</v>
      </c>
      <c r="G40" s="4">
        <v>0</v>
      </c>
      <c r="H40" s="4"/>
      <c r="I40" s="4">
        <f>'30.06.2014'!K40</f>
        <v>0.81</v>
      </c>
      <c r="J40" s="4">
        <v>0.77</v>
      </c>
      <c r="K40" s="4">
        <f>'30.06.2014'!M40</f>
        <v>1.55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>
        <f t="shared" si="4"/>
        <v>0</v>
      </c>
      <c r="AD40">
        <f t="shared" si="5"/>
        <v>0</v>
      </c>
      <c r="AE40">
        <f t="shared" si="6"/>
        <v>0</v>
      </c>
      <c r="AF40">
        <f t="shared" si="7"/>
        <v>0</v>
      </c>
      <c r="AG40" s="15">
        <f t="shared" si="8"/>
        <v>0.7730582524271844</v>
      </c>
      <c r="AH40" s="15">
        <f t="shared" si="9"/>
        <v>0.9519913367825773</v>
      </c>
      <c r="AI40" s="15">
        <f t="shared" si="10"/>
        <v>0.77325056433408579</v>
      </c>
      <c r="AJ40" s="15">
        <f t="shared" si="11"/>
        <v>0.97857675111773468</v>
      </c>
    </row>
    <row r="41" spans="1:36" x14ac:dyDescent="0.25">
      <c r="A41" s="54" t="s">
        <v>41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f>'30.06.2014'!K41</f>
        <v>1.39</v>
      </c>
      <c r="J41" s="4">
        <v>0.77</v>
      </c>
      <c r="K41" s="4">
        <f>'30.06.2014'!M41</f>
        <v>2.48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9.2579999999999991</v>
      </c>
      <c r="X41" s="4">
        <v>0.32900000000000001</v>
      </c>
      <c r="Y41" s="4">
        <v>1.6E-2</v>
      </c>
      <c r="Z41" s="4">
        <v>0.45500000000000002</v>
      </c>
      <c r="AA41" s="4">
        <v>5.2999999999999999E-2</v>
      </c>
      <c r="AB41" s="4">
        <v>0</v>
      </c>
      <c r="AC41">
        <f t="shared" si="4"/>
        <v>1.5078175895765471</v>
      </c>
      <c r="AD41">
        <f t="shared" si="5"/>
        <v>0.1923890063424947</v>
      </c>
      <c r="AE41">
        <f t="shared" si="6"/>
        <v>0.25498891352549891</v>
      </c>
      <c r="AF41">
        <f t="shared" si="7"/>
        <v>1.014354066985646E-2</v>
      </c>
      <c r="AG41" s="15">
        <f t="shared" si="8"/>
        <v>2.4379478827361565</v>
      </c>
      <c r="AH41" s="15">
        <f t="shared" si="9"/>
        <v>1.8422832980972514</v>
      </c>
      <c r="AI41" s="15">
        <f t="shared" si="10"/>
        <v>1.1782477341389728</v>
      </c>
      <c r="AJ41" s="15">
        <f t="shared" si="11"/>
        <v>1.6600956937799047</v>
      </c>
    </row>
    <row r="42" spans="1:36" x14ac:dyDescent="0.25">
      <c r="A42" s="54" t="s">
        <v>71</v>
      </c>
      <c r="B42" s="4">
        <v>274.10300000000001</v>
      </c>
      <c r="C42" s="4">
        <v>56.46</v>
      </c>
      <c r="D42" s="4">
        <v>0</v>
      </c>
      <c r="E42" s="4">
        <v>267.08100000000002</v>
      </c>
      <c r="F42" s="4">
        <v>65.215000000000003</v>
      </c>
      <c r="G42" s="4">
        <v>0</v>
      </c>
      <c r="H42" s="4"/>
      <c r="I42" s="4">
        <f>'30.06.2014'!K42</f>
        <v>1.25</v>
      </c>
      <c r="J42" s="4">
        <v>0.77</v>
      </c>
      <c r="K42" s="4">
        <f>'30.06.2014'!M42</f>
        <v>1.95</v>
      </c>
      <c r="L42" s="4">
        <v>2.2000000000000002</v>
      </c>
      <c r="M42" s="4">
        <v>1.5</v>
      </c>
      <c r="N42" s="4">
        <v>1.76</v>
      </c>
      <c r="O42" s="4">
        <v>2.34</v>
      </c>
      <c r="P42" s="4">
        <v>2.64</v>
      </c>
      <c r="Q42" s="4">
        <v>343.35399999999998</v>
      </c>
      <c r="R42" s="4">
        <v>92.013000000000005</v>
      </c>
      <c r="S42" s="4">
        <v>0</v>
      </c>
      <c r="T42" s="4">
        <v>495.00299999999999</v>
      </c>
      <c r="U42" s="4">
        <v>120.42400000000001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>
        <f t="shared" si="4"/>
        <v>0</v>
      </c>
      <c r="AD42">
        <f t="shared" si="5"/>
        <v>0</v>
      </c>
      <c r="AE42">
        <f t="shared" si="6"/>
        <v>0</v>
      </c>
      <c r="AF42">
        <f t="shared" si="7"/>
        <v>0</v>
      </c>
      <c r="AG42" s="15">
        <f t="shared" si="8"/>
        <v>1.2526459031823802</v>
      </c>
      <c r="AH42" s="15">
        <f t="shared" si="9"/>
        <v>1.8533815584036302</v>
      </c>
      <c r="AI42" s="15">
        <f t="shared" si="10"/>
        <v>1.629702444208289</v>
      </c>
      <c r="AJ42" s="15">
        <f t="shared" si="11"/>
        <v>1.8465690408648316</v>
      </c>
    </row>
    <row r="43" spans="1:36" x14ac:dyDescent="0.25">
      <c r="A43" s="54" t="s">
        <v>42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f>'30.06.2014'!K43</f>
        <v>0.76800000000000002</v>
      </c>
      <c r="J43" s="4">
        <v>0.77</v>
      </c>
      <c r="K43" s="4">
        <f>'30.06.2014'!M43</f>
        <v>0.98599999999999999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>
        <f t="shared" si="4"/>
        <v>0</v>
      </c>
      <c r="AD43">
        <f t="shared" si="5"/>
        <v>0</v>
      </c>
      <c r="AE43">
        <f t="shared" si="6"/>
        <v>0</v>
      </c>
      <c r="AF43">
        <f t="shared" si="7"/>
        <v>0</v>
      </c>
      <c r="AG43" s="15">
        <f t="shared" si="8"/>
        <v>0.75755637294098832</v>
      </c>
      <c r="AH43" s="15">
        <f t="shared" si="9"/>
        <v>0.97603269856618735</v>
      </c>
      <c r="AI43" s="15">
        <f t="shared" si="10"/>
        <v>0.76044728434504794</v>
      </c>
      <c r="AJ43" s="15">
        <f t="shared" si="11"/>
        <v>1.2926315444776151</v>
      </c>
    </row>
    <row r="44" spans="1:36" x14ac:dyDescent="0.25">
      <c r="A44" s="54" t="s">
        <v>92</v>
      </c>
      <c r="B44" s="4">
        <v>243.86699999999999</v>
      </c>
      <c r="C44" s="4">
        <v>93.9</v>
      </c>
      <c r="D44" s="4">
        <v>0.112</v>
      </c>
      <c r="E44" s="4">
        <v>246.12700000000001</v>
      </c>
      <c r="F44" s="4">
        <v>183.131</v>
      </c>
      <c r="G44" s="4">
        <v>9.6000000000000002E-2</v>
      </c>
      <c r="H44" s="4"/>
      <c r="I44" s="4">
        <f>'30.06.2014'!K44</f>
        <v>0.85</v>
      </c>
      <c r="J44" s="4">
        <v>0.77</v>
      </c>
      <c r="K44" s="4">
        <f>'30.06.2014'!M44</f>
        <v>1.43</v>
      </c>
      <c r="L44" s="4">
        <v>0.99</v>
      </c>
      <c r="M44" s="4">
        <v>0.92</v>
      </c>
      <c r="N44" s="4">
        <v>0.92</v>
      </c>
      <c r="O44" s="4">
        <v>1.19</v>
      </c>
      <c r="P44" s="4">
        <v>1.19</v>
      </c>
      <c r="Q44" s="4">
        <v>184.74299999999999</v>
      </c>
      <c r="R44" s="4">
        <v>71.406000000000006</v>
      </c>
      <c r="S44" s="4">
        <v>8.5000000000000006E-2</v>
      </c>
      <c r="T44" s="4">
        <v>240.22800000000001</v>
      </c>
      <c r="U44" s="4">
        <v>236.751</v>
      </c>
      <c r="V44" s="4">
        <v>9.4E-2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>
        <f t="shared" ref="AC44" si="12">W44/B44</f>
        <v>0</v>
      </c>
      <c r="AD44">
        <f t="shared" ref="AD44" si="13">Z44/E44</f>
        <v>0</v>
      </c>
      <c r="AE44">
        <f t="shared" ref="AE44" si="14">(X44+Y44)/(C44+D44)</f>
        <v>0</v>
      </c>
      <c r="AF44">
        <f t="shared" ref="AF44" si="15">(AA44+AB44)/(F44+G44)</f>
        <v>0</v>
      </c>
      <c r="AG44" s="15">
        <f t="shared" ref="AG44" si="16">(Q44+W44)/B44</f>
        <v>0.75755637294098832</v>
      </c>
      <c r="AH44" s="15">
        <f t="shared" ref="AH44" si="17">(T44+Z44)/E44</f>
        <v>0.97603269856618735</v>
      </c>
      <c r="AI44" s="15">
        <f t="shared" ref="AI44" si="18">(R44+X44)/C44</f>
        <v>0.76044728434504794</v>
      </c>
      <c r="AJ44" s="15">
        <f t="shared" ref="AJ44" si="19">(U44+V44+AA44+AB44)/(F44+G44)</f>
        <v>1.2926315444776151</v>
      </c>
    </row>
    <row r="45" spans="1:36" x14ac:dyDescent="0.25">
      <c r="I45">
        <f>SUM(I4:I43)/39</f>
        <v>0.9806398318798798</v>
      </c>
      <c r="K45">
        <f>SUM(K4:K43)/39</f>
        <v>1.3703191167992923</v>
      </c>
    </row>
    <row r="46" spans="1:36" x14ac:dyDescent="0.25">
      <c r="A46" s="11" t="s">
        <v>45</v>
      </c>
    </row>
    <row r="47" spans="1:36" x14ac:dyDescent="0.25">
      <c r="A47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7"/>
  <sheetViews>
    <sheetView zoomScaleNormal="100" workbookViewId="0">
      <pane xSplit="1" ySplit="3" topLeftCell="AL17" activePane="bottomRight" state="frozen"/>
      <selection pane="topRight" activeCell="B1" sqref="B1"/>
      <selection pane="bottomLeft" activeCell="A4" sqref="A4"/>
      <selection pane="bottomRight" activeCell="AP43" sqref="AP43"/>
    </sheetView>
  </sheetViews>
  <sheetFormatPr defaultRowHeight="15" x14ac:dyDescent="0.25"/>
  <cols>
    <col min="1" max="1" width="25.42578125" style="11" customWidth="1"/>
    <col min="2" max="2" width="8.5703125" hidden="1" customWidth="1"/>
    <col min="3" max="12" width="9.140625" hidden="1" customWidth="1"/>
    <col min="13" max="13" width="14.28515625" customWidth="1"/>
    <col min="14" max="14" width="9.140625" hidden="1" customWidth="1"/>
    <col min="15" max="15" width="17" customWidth="1"/>
    <col min="16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9.140625" hidden="1" customWidth="1"/>
    <col min="37" max="37" width="16.5703125" hidden="1" customWidth="1"/>
  </cols>
  <sheetData>
    <row r="1" spans="1:37" x14ac:dyDescent="0.25">
      <c r="AC1" s="24" t="s">
        <v>61</v>
      </c>
      <c r="AD1" s="25"/>
      <c r="AE1" s="24" t="s">
        <v>61</v>
      </c>
      <c r="AF1" s="25"/>
      <c r="AG1" s="27" t="s">
        <v>58</v>
      </c>
      <c r="AH1" s="28"/>
      <c r="AI1" s="28"/>
      <c r="AJ1" s="29"/>
      <c r="AK1" s="32"/>
    </row>
    <row r="2" spans="1:37" x14ac:dyDescent="0.25">
      <c r="A2" s="6"/>
      <c r="B2" s="56" t="s">
        <v>0</v>
      </c>
      <c r="C2" s="57"/>
      <c r="D2" s="58"/>
      <c r="E2" s="56" t="s">
        <v>4</v>
      </c>
      <c r="F2" s="57"/>
      <c r="G2" s="57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59" t="s">
        <v>12</v>
      </c>
      <c r="AA2" s="60"/>
      <c r="AB2" s="61"/>
      <c r="AC2" s="24" t="s">
        <v>53</v>
      </c>
      <c r="AD2" s="25"/>
      <c r="AE2" s="24" t="s">
        <v>55</v>
      </c>
      <c r="AF2" s="25"/>
      <c r="AG2" s="27" t="s">
        <v>53</v>
      </c>
      <c r="AH2" s="29"/>
      <c r="AI2" s="27" t="s">
        <v>55</v>
      </c>
      <c r="AJ2" s="29"/>
      <c r="AK2" s="20" t="s">
        <v>62</v>
      </c>
    </row>
    <row r="3" spans="1:37" ht="21" x14ac:dyDescent="0.35">
      <c r="A3" s="10">
        <v>41820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0" t="s">
        <v>47</v>
      </c>
      <c r="AH3" s="30" t="s">
        <v>48</v>
      </c>
      <c r="AI3" s="30" t="s">
        <v>47</v>
      </c>
      <c r="AJ3" s="30" t="s">
        <v>48</v>
      </c>
      <c r="AK3" s="20" t="s">
        <v>1</v>
      </c>
    </row>
    <row r="4" spans="1:37" x14ac:dyDescent="0.25">
      <c r="A4" s="54" t="s">
        <v>83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8">
        <f>'30.06.2014'!O4</f>
        <v>1.2949999999999999</v>
      </c>
      <c r="N4" s="4">
        <v>2.38</v>
      </c>
      <c r="O4" s="4">
        <f>'30.06.2014'!Q4</f>
        <v>1.522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8">
        <f t="shared" ref="AG4:AG25" si="0">(Q4+W4)/B4</f>
        <v>1.3378944945866438</v>
      </c>
      <c r="AH4" s="8">
        <f t="shared" ref="AH4:AH25" si="1">(T4+Z4)/E4</f>
        <v>2.1815022088343299</v>
      </c>
      <c r="AI4" s="8">
        <f t="shared" ref="AI4:AI25" si="2">(R4+X4)/C4</f>
        <v>2.0532136351808479</v>
      </c>
      <c r="AJ4" s="8">
        <f t="shared" ref="AJ4:AJ25" si="3">(U4+V4+AA4+AB4)/(F4+G4)</f>
        <v>3.0793226931744515</v>
      </c>
      <c r="AK4" s="31">
        <f>M4+O4</f>
        <v>2.8170000000000002</v>
      </c>
    </row>
    <row r="5" spans="1:37" x14ac:dyDescent="0.25">
      <c r="A5" s="54" t="s">
        <v>86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8">
        <f>'30.06.2014'!O5</f>
        <v>1.4308135978327361</v>
      </c>
      <c r="N5" s="4">
        <v>2.38</v>
      </c>
      <c r="O5" s="4">
        <f>'30.06.2014'!Q5</f>
        <v>1.7204833153814161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4">W5/B5</f>
        <v>0</v>
      </c>
      <c r="AD5" s="4">
        <f t="shared" ref="AD5:AD43" si="5">Z5/E5</f>
        <v>0</v>
      </c>
      <c r="AE5" s="4">
        <f t="shared" ref="AE5:AE43" si="6">(X5+Y5)/(C5+D5)</f>
        <v>0</v>
      </c>
      <c r="AF5" s="4">
        <f t="shared" ref="AF5:AF43" si="7">(AA5+AB5)/(F5+G5)</f>
        <v>0</v>
      </c>
      <c r="AG5" s="8">
        <f t="shared" si="0"/>
        <v>0.83448706250065552</v>
      </c>
      <c r="AH5" s="8">
        <f t="shared" si="1"/>
        <v>1.0513394445204542</v>
      </c>
      <c r="AI5" s="8">
        <f t="shared" si="2"/>
        <v>0.77812921961415382</v>
      </c>
      <c r="AJ5" s="8">
        <f t="shared" si="3"/>
        <v>1.2934140769794407</v>
      </c>
      <c r="AK5" s="8">
        <f t="shared" ref="AK5:AK43" si="8">M5+O5</f>
        <v>3.1512969132141522</v>
      </c>
    </row>
    <row r="6" spans="1:37" x14ac:dyDescent="0.25">
      <c r="A6" s="54" t="s">
        <v>80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4"/>
      <c r="K6" s="4">
        <v>0.59</v>
      </c>
      <c r="L6" s="4"/>
      <c r="M6" s="8">
        <f>'30.06.2014'!O6</f>
        <v>0.88</v>
      </c>
      <c r="N6" s="4">
        <v>2.38</v>
      </c>
      <c r="O6" s="4">
        <f>'30.06.2014'!Q6</f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 s="4">
        <f t="shared" si="4"/>
        <v>0.17665416825703317</v>
      </c>
      <c r="AD6" s="4">
        <f t="shared" si="5"/>
        <v>0.13488511580695767</v>
      </c>
      <c r="AE6" s="4"/>
      <c r="AF6" s="4"/>
      <c r="AG6" s="8">
        <f t="shared" si="0"/>
        <v>0.90567816969397608</v>
      </c>
      <c r="AH6" s="8">
        <f t="shared" si="1"/>
        <v>0.72390883085724844</v>
      </c>
      <c r="AI6" s="8"/>
      <c r="AJ6" s="8"/>
      <c r="AK6" s="8">
        <f t="shared" si="8"/>
        <v>1.5899999999999999</v>
      </c>
    </row>
    <row r="7" spans="1:37" x14ac:dyDescent="0.25">
      <c r="A7" s="54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'30.06.2014'!O7</f>
        <v>0.95915780493007108</v>
      </c>
      <c r="N7" s="4">
        <v>2.38</v>
      </c>
      <c r="O7" s="8">
        <f>'30.06.2014'!Q7</f>
        <v>1.3192631828603052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8">
        <f t="shared" si="0"/>
        <v>0.79925338405195956</v>
      </c>
      <c r="AH7" s="8">
        <f t="shared" si="1"/>
        <v>1.0993674792544803</v>
      </c>
      <c r="AI7" s="8">
        <f t="shared" si="2"/>
        <v>0.80154772519621764</v>
      </c>
      <c r="AJ7" s="8">
        <f t="shared" si="3"/>
        <v>1.6965011825839753</v>
      </c>
      <c r="AK7" s="8">
        <f t="shared" si="8"/>
        <v>2.2784209877903763</v>
      </c>
    </row>
    <row r="8" spans="1:37" x14ac:dyDescent="0.25">
      <c r="A8" s="54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8">
        <f>'30.06.2014'!O8</f>
        <v>1.06</v>
      </c>
      <c r="N8" s="4">
        <v>2.38</v>
      </c>
      <c r="O8" s="4">
        <f>'30.06.2014'!Q8</f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4"/>
        <v>0</v>
      </c>
      <c r="AD8" s="4">
        <f t="shared" si="5"/>
        <v>0</v>
      </c>
      <c r="AE8" s="4">
        <f t="shared" si="6"/>
        <v>0</v>
      </c>
      <c r="AF8" s="4">
        <f t="shared" si="7"/>
        <v>0</v>
      </c>
      <c r="AG8" s="8">
        <f t="shared" si="0"/>
        <v>0.88003251834997398</v>
      </c>
      <c r="AH8" s="8">
        <f t="shared" si="1"/>
        <v>1.2995790594155217</v>
      </c>
      <c r="AI8" s="8">
        <f t="shared" si="2"/>
        <v>1.0519376194565246</v>
      </c>
      <c r="AJ8" s="8">
        <f t="shared" si="3"/>
        <v>1.5630771489392941</v>
      </c>
      <c r="AK8" s="8">
        <f t="shared" si="8"/>
        <v>2.62</v>
      </c>
    </row>
    <row r="9" spans="1:37" x14ac:dyDescent="0.25">
      <c r="A9" s="54" t="s">
        <v>87</v>
      </c>
      <c r="B9" s="4">
        <v>12.874000000000001</v>
      </c>
      <c r="C9" s="4">
        <v>3.2320000000000002</v>
      </c>
      <c r="D9" s="4">
        <v>0</v>
      </c>
      <c r="E9" s="4">
        <v>12.874000000000001</v>
      </c>
      <c r="F9" s="4">
        <v>3.2320000000000002</v>
      </c>
      <c r="G9" s="4">
        <v>0</v>
      </c>
      <c r="H9" s="4">
        <v>44.454999999999998</v>
      </c>
      <c r="I9" s="4">
        <v>0.95</v>
      </c>
      <c r="J9" s="4">
        <v>0.95</v>
      </c>
      <c r="K9" s="4">
        <v>1.1299999999999999</v>
      </c>
      <c r="L9" s="17">
        <v>0</v>
      </c>
      <c r="M9" s="8">
        <f>'30.06.2014'!O9</f>
        <v>1.1399999999999999</v>
      </c>
      <c r="N9" s="4">
        <v>2.38</v>
      </c>
      <c r="O9" s="4">
        <f>'30.06.2014'!Q9</f>
        <v>1.36</v>
      </c>
      <c r="P9" s="17">
        <v>0</v>
      </c>
      <c r="Q9" s="4">
        <v>9.3949999999999996</v>
      </c>
      <c r="R9" s="4">
        <v>2.911</v>
      </c>
      <c r="S9" s="4">
        <v>0</v>
      </c>
      <c r="T9" s="4">
        <v>15.593999999999999</v>
      </c>
      <c r="U9" s="4">
        <v>3.556</v>
      </c>
      <c r="V9" s="17">
        <v>9.2550000000000008</v>
      </c>
      <c r="W9" s="4"/>
      <c r="X9" s="4"/>
      <c r="Y9" s="4"/>
      <c r="Z9" s="4"/>
      <c r="AA9" s="4"/>
      <c r="AB9" s="4"/>
      <c r="AC9" s="4">
        <f t="shared" si="4"/>
        <v>0</v>
      </c>
      <c r="AD9" s="4">
        <f t="shared" si="5"/>
        <v>0</v>
      </c>
      <c r="AE9" s="4">
        <f t="shared" si="6"/>
        <v>0</v>
      </c>
      <c r="AF9" s="4">
        <f t="shared" si="7"/>
        <v>0</v>
      </c>
      <c r="AG9" s="8">
        <f t="shared" si="0"/>
        <v>0.72976541867329492</v>
      </c>
      <c r="AH9" s="8">
        <f t="shared" si="1"/>
        <v>1.2112785459064781</v>
      </c>
      <c r="AI9" s="8">
        <f t="shared" si="2"/>
        <v>0.90068069306930687</v>
      </c>
      <c r="AJ9" s="8">
        <f t="shared" si="3"/>
        <v>3.9637995049504946</v>
      </c>
      <c r="AK9" s="8">
        <f t="shared" si="8"/>
        <v>2.5</v>
      </c>
    </row>
    <row r="10" spans="1:37" x14ac:dyDescent="0.25">
      <c r="A10" s="54" t="s">
        <v>89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8">
        <f>'30.06.2014'!O10</f>
        <v>0.65900000000000003</v>
      </c>
      <c r="N10" s="4">
        <v>2.38</v>
      </c>
      <c r="O10" s="4">
        <f>'30.06.2014'!Q10</f>
        <v>0.96899999999999997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4"/>
        <v>1.0967769959169489E-2</v>
      </c>
      <c r="AD10" s="4">
        <f t="shared" si="5"/>
        <v>0</v>
      </c>
      <c r="AE10" s="4">
        <f t="shared" si="6"/>
        <v>0.10334020974245813</v>
      </c>
      <c r="AF10" s="4">
        <f t="shared" si="7"/>
        <v>0</v>
      </c>
      <c r="AG10" s="8">
        <f t="shared" si="0"/>
        <v>0.61889388411085056</v>
      </c>
      <c r="AH10" s="8">
        <f t="shared" si="1"/>
        <v>0.79558602983379723</v>
      </c>
      <c r="AI10" s="8">
        <f t="shared" si="2"/>
        <v>0.81573140314685566</v>
      </c>
      <c r="AJ10" s="8">
        <f t="shared" si="3"/>
        <v>0.84199271802577591</v>
      </c>
      <c r="AK10" s="8">
        <f t="shared" si="8"/>
        <v>1.6280000000000001</v>
      </c>
    </row>
    <row r="11" spans="1:37" x14ac:dyDescent="0.25">
      <c r="A11" s="54" t="s">
        <v>88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8">
        <f>'30.06.2014'!O11</f>
        <v>1.224</v>
      </c>
      <c r="N11" s="4">
        <v>2.38</v>
      </c>
      <c r="O11" s="4">
        <f>'30.06.2014'!Q11</f>
        <v>1.8240000000000001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40.485999999999997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0</v>
      </c>
      <c r="AD11" s="4">
        <f t="shared" si="5"/>
        <v>0</v>
      </c>
      <c r="AE11" s="4">
        <f t="shared" si="6"/>
        <v>0</v>
      </c>
      <c r="AF11" s="4">
        <f t="shared" si="7"/>
        <v>0</v>
      </c>
      <c r="AG11" s="8">
        <f t="shared" si="0"/>
        <v>0.97989817704056492</v>
      </c>
      <c r="AH11" s="8">
        <f t="shared" si="1"/>
        <v>1.299988393108823</v>
      </c>
      <c r="AI11" s="8">
        <f t="shared" si="2"/>
        <v>0.98074142916150364</v>
      </c>
      <c r="AJ11" s="8">
        <f t="shared" si="3"/>
        <v>1.7523994811932551</v>
      </c>
      <c r="AK11" s="8">
        <f t="shared" si="8"/>
        <v>3.048</v>
      </c>
    </row>
    <row r="12" spans="1:37" x14ac:dyDescent="0.25">
      <c r="A12" s="54" t="s">
        <v>20</v>
      </c>
      <c r="B12" s="4">
        <v>36.872999999999998</v>
      </c>
      <c r="C12" s="4">
        <v>11.788</v>
      </c>
      <c r="D12" s="4">
        <v>0</v>
      </c>
      <c r="E12" s="4">
        <v>36.313000000000002</v>
      </c>
      <c r="F12" s="4">
        <v>7.87</v>
      </c>
      <c r="G12" s="4">
        <v>0</v>
      </c>
      <c r="H12" s="4"/>
      <c r="I12" s="4">
        <v>0.8</v>
      </c>
      <c r="J12" s="4">
        <v>0.8</v>
      </c>
      <c r="K12" s="4">
        <v>1.6</v>
      </c>
      <c r="L12" s="4">
        <v>1.6</v>
      </c>
      <c r="M12" s="8">
        <f>'30.06.2014'!O12</f>
        <v>0.96</v>
      </c>
      <c r="N12" s="4">
        <v>2.38</v>
      </c>
      <c r="O12" s="4">
        <f>'30.06.2014'!Q12</f>
        <v>1.92</v>
      </c>
      <c r="P12" s="4">
        <v>1.92</v>
      </c>
      <c r="Q12" s="4">
        <v>25.811</v>
      </c>
      <c r="R12" s="4">
        <v>8.2520000000000007</v>
      </c>
      <c r="S12" s="4">
        <v>0</v>
      </c>
      <c r="T12" s="4">
        <v>53.38</v>
      </c>
      <c r="U12" s="4">
        <v>11.569000000000001</v>
      </c>
      <c r="V12" s="4"/>
      <c r="W12" s="4"/>
      <c r="X12" s="4"/>
      <c r="Y12" s="4"/>
      <c r="Z12" s="4"/>
      <c r="AA12" s="4"/>
      <c r="AB12" s="4"/>
      <c r="AC12" s="4">
        <f t="shared" si="4"/>
        <v>0</v>
      </c>
      <c r="AD12" s="4">
        <f t="shared" si="5"/>
        <v>0</v>
      </c>
      <c r="AE12" s="4">
        <f t="shared" si="6"/>
        <v>0</v>
      </c>
      <c r="AF12" s="4">
        <f t="shared" si="7"/>
        <v>0</v>
      </c>
      <c r="AG12" s="8">
        <f t="shared" si="0"/>
        <v>0.69999728798850114</v>
      </c>
      <c r="AH12" s="8">
        <f t="shared" si="1"/>
        <v>1.4699969707818137</v>
      </c>
      <c r="AI12" s="8">
        <f t="shared" si="2"/>
        <v>0.70003393281303028</v>
      </c>
      <c r="AJ12" s="8">
        <f t="shared" si="3"/>
        <v>1.470012706480305</v>
      </c>
      <c r="AK12" s="8">
        <f t="shared" si="8"/>
        <v>2.88</v>
      </c>
    </row>
    <row r="13" spans="1:37" x14ac:dyDescent="0.25">
      <c r="A13" s="54" t="s">
        <v>50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8">
        <f>'30.06.2014'!O13</f>
        <v>1.38</v>
      </c>
      <c r="N13" s="4">
        <v>2.38</v>
      </c>
      <c r="O13" s="4">
        <f>'30.06.2014'!Q13</f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8">
        <f t="shared" si="0"/>
        <v>1.1520338946782789</v>
      </c>
      <c r="AH13" s="8">
        <f t="shared" si="1"/>
        <v>1.3016703656114941</v>
      </c>
      <c r="AI13" s="8">
        <f t="shared" si="2"/>
        <v>1.2099607267705321</v>
      </c>
      <c r="AJ13" s="8">
        <f t="shared" si="3"/>
        <v>1.3286790266512165</v>
      </c>
      <c r="AK13" s="8">
        <f t="shared" si="8"/>
        <v>2.94</v>
      </c>
    </row>
    <row r="14" spans="1:37" x14ac:dyDescent="0.25">
      <c r="A14" s="54" t="s">
        <v>21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8">
        <f>'30.06.2014'!O14</f>
        <v>1.06</v>
      </c>
      <c r="N14" s="4">
        <v>2.38</v>
      </c>
      <c r="O14" s="4">
        <f>'30.06.2014'!Q14</f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4"/>
        <v>0.11849604637715984</v>
      </c>
      <c r="AD14" s="4">
        <f t="shared" si="5"/>
        <v>0.11882713454940048</v>
      </c>
      <c r="AE14" s="4">
        <f t="shared" si="6"/>
        <v>7.8722718617255022E-2</v>
      </c>
      <c r="AF14" s="4">
        <f t="shared" si="7"/>
        <v>6.5533099571828804E-2</v>
      </c>
      <c r="AG14" s="8">
        <f t="shared" si="0"/>
        <v>0.99849814896860367</v>
      </c>
      <c r="AH14" s="8">
        <f t="shared" si="1"/>
        <v>1.0288065780725819</v>
      </c>
      <c r="AI14" s="8">
        <f t="shared" si="2"/>
        <v>0.95872857770616671</v>
      </c>
      <c r="AJ14" s="8">
        <f t="shared" si="3"/>
        <v>0.97554666713653904</v>
      </c>
      <c r="AK14" s="8">
        <f t="shared" si="8"/>
        <v>2.1500000000000004</v>
      </c>
    </row>
    <row r="15" spans="1:37" x14ac:dyDescent="0.25">
      <c r="A15" s="54" t="s">
        <v>22</v>
      </c>
      <c r="B15" s="4">
        <v>48.48</v>
      </c>
      <c r="C15" s="4">
        <v>6.8789999999999996</v>
      </c>
      <c r="D15" s="4">
        <v>7.4999999999999997E-2</v>
      </c>
      <c r="E15" s="4">
        <v>46.804000000000002</v>
      </c>
      <c r="F15" s="4">
        <v>4.7789999999999999</v>
      </c>
      <c r="G15" s="4"/>
      <c r="H15" s="4"/>
      <c r="I15" s="4">
        <v>1.1399999999999999</v>
      </c>
      <c r="J15" s="4">
        <v>1.68</v>
      </c>
      <c r="K15" s="4">
        <v>1.68</v>
      </c>
      <c r="L15" s="4">
        <v>2.71</v>
      </c>
      <c r="M15" s="8">
        <f>'30.06.2014'!O15</f>
        <v>1.5840000000000001</v>
      </c>
      <c r="N15" s="4">
        <v>2.38</v>
      </c>
      <c r="O15" s="4">
        <f>'30.06.2014'!Q15</f>
        <v>2.7120000000000002</v>
      </c>
      <c r="P15" s="4">
        <v>3.2519999999999998</v>
      </c>
      <c r="Q15" s="4">
        <v>55.267000000000003</v>
      </c>
      <c r="R15" s="4">
        <v>11.557</v>
      </c>
      <c r="S15" s="4">
        <v>0.126</v>
      </c>
      <c r="T15" s="4">
        <v>78.631</v>
      </c>
      <c r="U15" s="4">
        <v>12.951000000000001</v>
      </c>
      <c r="V15" s="4">
        <v>0</v>
      </c>
      <c r="W15" s="4">
        <v>7.694</v>
      </c>
      <c r="X15" s="4">
        <v>0.33</v>
      </c>
      <c r="Y15" s="4">
        <v>1.9E-2</v>
      </c>
      <c r="Z15" s="4">
        <v>0</v>
      </c>
      <c r="AA15" s="4">
        <v>0</v>
      </c>
      <c r="AB15" s="4">
        <v>0</v>
      </c>
      <c r="AC15" s="4">
        <f t="shared" si="4"/>
        <v>0.15870462046204623</v>
      </c>
      <c r="AD15" s="4">
        <f t="shared" si="5"/>
        <v>0</v>
      </c>
      <c r="AE15" s="4">
        <f t="shared" si="6"/>
        <v>5.0186942766752951E-2</v>
      </c>
      <c r="AF15" s="4">
        <f t="shared" si="7"/>
        <v>0</v>
      </c>
      <c r="AG15" s="8">
        <f t="shared" si="0"/>
        <v>1.2987004950495051</v>
      </c>
      <c r="AH15" s="8">
        <f t="shared" si="1"/>
        <v>1.6800059823946671</v>
      </c>
      <c r="AI15" s="8">
        <f t="shared" si="2"/>
        <v>1.7280127925570579</v>
      </c>
      <c r="AJ15" s="8">
        <f t="shared" si="3"/>
        <v>2.7099811676082863</v>
      </c>
      <c r="AK15" s="8">
        <f t="shared" si="8"/>
        <v>4.2960000000000003</v>
      </c>
    </row>
    <row r="16" spans="1:37" x14ac:dyDescent="0.25">
      <c r="A16" s="54" t="s">
        <v>23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8">
        <f>'30.06.2014'!O16</f>
        <v>1.06</v>
      </c>
      <c r="N16" s="4">
        <v>2.38</v>
      </c>
      <c r="O16" s="4">
        <f>'30.06.2014'!Q16</f>
        <v>1.97</v>
      </c>
      <c r="P16" s="4"/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/>
      <c r="AB16" s="4"/>
      <c r="AC16" s="4">
        <f t="shared" si="4"/>
        <v>6.9620980531868437E-2</v>
      </c>
      <c r="AD16" s="4">
        <f t="shared" si="5"/>
        <v>3.5452454816255349E-2</v>
      </c>
      <c r="AE16" s="4">
        <f t="shared" si="6"/>
        <v>6.6647452986526398E-2</v>
      </c>
      <c r="AF16" s="4">
        <f t="shared" si="7"/>
        <v>0</v>
      </c>
      <c r="AG16" s="8">
        <f t="shared" si="0"/>
        <v>0.51169926678465538</v>
      </c>
      <c r="AH16" s="8">
        <f t="shared" si="1"/>
        <v>1.0327977651216991</v>
      </c>
      <c r="AI16" s="8">
        <f t="shared" si="2"/>
        <v>0.87509244802366659</v>
      </c>
      <c r="AJ16" s="8">
        <f t="shared" si="3"/>
        <v>0.79187448988845555</v>
      </c>
      <c r="AK16" s="8">
        <f t="shared" si="8"/>
        <v>3.0300000000000002</v>
      </c>
    </row>
    <row r="17" spans="1:37" x14ac:dyDescent="0.25">
      <c r="A17" s="54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8">
        <f>'30.06.2014'!O17</f>
        <v>1.2</v>
      </c>
      <c r="N17" s="4">
        <v>2.38</v>
      </c>
      <c r="O17" s="4">
        <f>'30.06.2014'!Q17</f>
        <v>2.496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4"/>
        <v>0</v>
      </c>
      <c r="AD17" s="4">
        <f t="shared" si="5"/>
        <v>0</v>
      </c>
      <c r="AE17" s="4">
        <f t="shared" si="6"/>
        <v>0</v>
      </c>
      <c r="AF17" s="4">
        <f t="shared" si="7"/>
        <v>0</v>
      </c>
      <c r="AG17" s="8">
        <f t="shared" si="0"/>
        <v>0.87942701671976364</v>
      </c>
      <c r="AH17" s="8">
        <f t="shared" si="1"/>
        <v>1.639238711141366</v>
      </c>
      <c r="AI17" s="8">
        <f t="shared" si="2"/>
        <v>1.0438565051643804</v>
      </c>
      <c r="AJ17" s="8">
        <f t="shared" si="3"/>
        <v>1.8885325850953669</v>
      </c>
      <c r="AK17" s="8">
        <f t="shared" si="8"/>
        <v>3.6959999999999997</v>
      </c>
    </row>
    <row r="18" spans="1:37" x14ac:dyDescent="0.25">
      <c r="A18" s="54" t="s">
        <v>85</v>
      </c>
      <c r="B18" s="4">
        <v>11.505000000000001</v>
      </c>
      <c r="C18" s="4">
        <v>44.930999999999997</v>
      </c>
      <c r="D18" s="4">
        <v>0</v>
      </c>
      <c r="E18" s="4">
        <v>9.4499999999999993</v>
      </c>
      <c r="F18" s="4">
        <v>43.003999999999998</v>
      </c>
      <c r="G18" s="4">
        <v>0</v>
      </c>
      <c r="H18" s="4"/>
      <c r="I18" s="4">
        <v>1</v>
      </c>
      <c r="J18" s="4">
        <v>1</v>
      </c>
      <c r="K18" s="4">
        <v>2.08</v>
      </c>
      <c r="L18" s="4">
        <v>2.08</v>
      </c>
      <c r="M18" s="8">
        <f>'30.06.2014'!O18</f>
        <v>1.752</v>
      </c>
      <c r="N18" s="4">
        <v>2.38</v>
      </c>
      <c r="O18" s="4">
        <f>'30.06.2014'!Q18</f>
        <v>2.2080000000000002</v>
      </c>
      <c r="P18" s="4">
        <v>2.496</v>
      </c>
      <c r="Q18" s="4">
        <v>11.311999999999999</v>
      </c>
      <c r="R18" s="4">
        <v>43.954999999999998</v>
      </c>
      <c r="S18" s="4">
        <v>0</v>
      </c>
      <c r="T18" s="4">
        <v>19.655999999999999</v>
      </c>
      <c r="U18" s="4">
        <v>89.447999999999993</v>
      </c>
      <c r="V18" s="4">
        <v>0</v>
      </c>
      <c r="W18" s="4">
        <v>6.2229999999999999</v>
      </c>
      <c r="X18" s="4">
        <v>1.135</v>
      </c>
      <c r="Y18" s="4">
        <v>0</v>
      </c>
      <c r="Z18" s="4">
        <v>1.444</v>
      </c>
      <c r="AA18" s="4">
        <v>7.02</v>
      </c>
      <c r="AB18" s="4">
        <v>0</v>
      </c>
      <c r="AC18" s="4">
        <f t="shared" si="4"/>
        <v>0.54089526292916124</v>
      </c>
      <c r="AD18" s="4">
        <f t="shared" si="5"/>
        <v>0.1528042328042328</v>
      </c>
      <c r="AE18" s="4">
        <f t="shared" si="6"/>
        <v>2.5260955687609891E-2</v>
      </c>
      <c r="AF18" s="4">
        <f t="shared" si="7"/>
        <v>0.16324062877871826</v>
      </c>
      <c r="AG18" s="8">
        <f t="shared" si="0"/>
        <v>1.5241199478487613</v>
      </c>
      <c r="AH18" s="8">
        <f t="shared" si="1"/>
        <v>2.2328042328042326</v>
      </c>
      <c r="AI18" s="8">
        <f t="shared" si="2"/>
        <v>1.0035387594311278</v>
      </c>
      <c r="AJ18" s="8">
        <f t="shared" si="3"/>
        <v>2.2432331876104548</v>
      </c>
      <c r="AK18" s="8">
        <f t="shared" si="8"/>
        <v>3.96</v>
      </c>
    </row>
    <row r="19" spans="1:37" x14ac:dyDescent="0.25">
      <c r="A19" s="55" t="s">
        <v>49</v>
      </c>
      <c r="B19" s="4" t="s">
        <v>59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8">
        <f>'30.06.2014'!O19</f>
        <v>1.0747305341456361</v>
      </c>
      <c r="N19" s="4">
        <v>2.38</v>
      </c>
      <c r="O19" s="4">
        <f>'30.06.2014'!Q19</f>
        <v>2.0372513508254628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8"/>
      <c r="AH19" s="8"/>
      <c r="AI19" s="8"/>
      <c r="AJ19" s="8"/>
      <c r="AK19" s="8">
        <f t="shared" si="8"/>
        <v>3.1119818849710992</v>
      </c>
    </row>
    <row r="20" spans="1:37" x14ac:dyDescent="0.25">
      <c r="A20" s="54" t="s">
        <v>26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'30.06.2014'!O20</f>
        <v>0.96</v>
      </c>
      <c r="N20" s="4">
        <v>2.38</v>
      </c>
      <c r="O20" s="4">
        <f>'30.06.2014'!Q20</f>
        <v>1.37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4"/>
        <v>5.9174293350611491E-3</v>
      </c>
      <c r="AD20" s="4">
        <f t="shared" si="5"/>
        <v>5.889227873654812E-3</v>
      </c>
      <c r="AE20" s="4">
        <f t="shared" si="6"/>
        <v>1.4628205774898577E-3</v>
      </c>
      <c r="AF20" s="4">
        <f t="shared" si="7"/>
        <v>9.4609936746499425E-4</v>
      </c>
      <c r="AG20" s="8">
        <f t="shared" si="0"/>
        <v>0.88369138252207025</v>
      </c>
      <c r="AH20" s="8">
        <f t="shared" si="1"/>
        <v>1.6710127549342522</v>
      </c>
      <c r="AI20" s="8">
        <f t="shared" si="2"/>
        <v>0.94171776930670958</v>
      </c>
      <c r="AJ20" s="8">
        <f t="shared" si="3"/>
        <v>2.1638049413418394</v>
      </c>
      <c r="AK20" s="8">
        <f t="shared" si="8"/>
        <v>2.33</v>
      </c>
    </row>
    <row r="21" spans="1:37" x14ac:dyDescent="0.25">
      <c r="A21" s="54" t="s">
        <v>27</v>
      </c>
      <c r="B21" s="4">
        <v>27.053999999999998</v>
      </c>
      <c r="C21" s="4">
        <v>8.9260000000000002</v>
      </c>
      <c r="D21" s="4">
        <v>0</v>
      </c>
      <c r="E21" s="4">
        <v>24.202999999999999</v>
      </c>
      <c r="F21" s="4">
        <v>3.0680000000000001</v>
      </c>
      <c r="G21" s="4">
        <v>0</v>
      </c>
      <c r="H21" s="4"/>
      <c r="I21" s="4">
        <v>0.8</v>
      </c>
      <c r="J21" s="4">
        <v>0.8</v>
      </c>
      <c r="K21" s="4">
        <v>1.1399999999999999</v>
      </c>
      <c r="L21" s="4">
        <v>1.1399999999999999</v>
      </c>
      <c r="M21" s="8">
        <f>'30.06.2014'!O21</f>
        <v>1.3320000000000001</v>
      </c>
      <c r="N21" s="4">
        <v>2.38</v>
      </c>
      <c r="O21" s="4">
        <f>'30.06.2014'!Q21</f>
        <v>1.704</v>
      </c>
      <c r="P21" s="4">
        <v>1.37</v>
      </c>
      <c r="Q21" s="4">
        <v>20.622</v>
      </c>
      <c r="R21" s="4">
        <v>8.1769999999999996</v>
      </c>
      <c r="S21" s="4">
        <v>0</v>
      </c>
      <c r="T21" s="4">
        <v>26.148</v>
      </c>
      <c r="U21" s="4">
        <v>4.976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f t="shared" si="4"/>
        <v>0</v>
      </c>
      <c r="AD21" s="4">
        <f t="shared" si="5"/>
        <v>0</v>
      </c>
      <c r="AE21" s="4">
        <f t="shared" si="6"/>
        <v>0</v>
      </c>
      <c r="AF21" s="4">
        <f t="shared" si="7"/>
        <v>0</v>
      </c>
      <c r="AG21" s="8">
        <f t="shared" si="0"/>
        <v>0.76225327123530717</v>
      </c>
      <c r="AH21" s="8">
        <f t="shared" si="1"/>
        <v>1.0803619386026526</v>
      </c>
      <c r="AI21" s="8">
        <f t="shared" si="2"/>
        <v>0.9160878332959892</v>
      </c>
      <c r="AJ21" s="8">
        <f t="shared" si="3"/>
        <v>1.621903520208605</v>
      </c>
      <c r="AK21" s="8">
        <f t="shared" si="8"/>
        <v>3.036</v>
      </c>
    </row>
    <row r="22" spans="1:37" x14ac:dyDescent="0.25">
      <c r="A22" s="54" t="s">
        <v>44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8">
        <f>'30.06.2014'!O22</f>
        <v>1.0104</v>
      </c>
      <c r="N22" s="4">
        <v>2.38</v>
      </c>
      <c r="O22" s="4">
        <f>'30.06.2014'!Q22</f>
        <v>1.7664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4"/>
        <v>0</v>
      </c>
      <c r="AD22" s="4">
        <f t="shared" si="5"/>
        <v>0</v>
      </c>
      <c r="AE22" s="4">
        <f t="shared" si="6"/>
        <v>0</v>
      </c>
      <c r="AF22" s="4">
        <f t="shared" si="7"/>
        <v>0</v>
      </c>
      <c r="AG22" s="8">
        <f t="shared" si="0"/>
        <v>1.0845812438757276</v>
      </c>
      <c r="AH22" s="8">
        <f t="shared" si="1"/>
        <v>1.373533830622842</v>
      </c>
      <c r="AI22" s="8">
        <f t="shared" si="2"/>
        <v>1.080019864260884</v>
      </c>
      <c r="AJ22" s="8">
        <f t="shared" si="3"/>
        <v>1.3716961563845502</v>
      </c>
      <c r="AK22" s="8">
        <f t="shared" si="8"/>
        <v>2.7767999999999997</v>
      </c>
    </row>
    <row r="23" spans="1:37" x14ac:dyDescent="0.25">
      <c r="A23" s="54" t="s">
        <v>84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8">
        <f>'30.06.2014'!O23</f>
        <v>1.0680000000000001</v>
      </c>
      <c r="N23" s="4">
        <v>2.38</v>
      </c>
      <c r="O23" s="4">
        <f>'30.06.2014'!Q23</f>
        <v>1.0680000000000001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4"/>
        <v>0.10616369895976012</v>
      </c>
      <c r="AD23" s="4">
        <f t="shared" si="5"/>
        <v>0.10538616644262495</v>
      </c>
      <c r="AE23" s="4">
        <f t="shared" si="6"/>
        <v>0.17103031745559491</v>
      </c>
      <c r="AF23" s="4">
        <f t="shared" si="7"/>
        <v>0.16326458289035367</v>
      </c>
      <c r="AG23" s="8">
        <f t="shared" si="0"/>
        <v>0.867745159737904</v>
      </c>
      <c r="AH23" s="8">
        <f t="shared" si="1"/>
        <v>1.3183505438103387</v>
      </c>
      <c r="AI23" s="8">
        <f t="shared" si="2"/>
        <v>0.93286424087352371</v>
      </c>
      <c r="AJ23" s="8">
        <f t="shared" si="3"/>
        <v>1.8613296477425756</v>
      </c>
      <c r="AK23" s="8">
        <f t="shared" si="8"/>
        <v>2.1360000000000001</v>
      </c>
    </row>
    <row r="24" spans="1:37" x14ac:dyDescent="0.25">
      <c r="A24" s="54" t="s">
        <v>69</v>
      </c>
      <c r="B24" s="4">
        <v>65.808000000000007</v>
      </c>
      <c r="C24" s="4">
        <v>30.744</v>
      </c>
      <c r="D24" s="4">
        <v>0</v>
      </c>
      <c r="E24" s="4">
        <v>62.63</v>
      </c>
      <c r="F24" s="4">
        <v>20.655000000000001</v>
      </c>
      <c r="G24" s="4"/>
      <c r="H24" s="4"/>
      <c r="I24" s="4">
        <v>0.89</v>
      </c>
      <c r="J24" s="4">
        <v>1.28</v>
      </c>
      <c r="K24" s="4">
        <v>0.89</v>
      </c>
      <c r="L24" s="4">
        <v>1.28</v>
      </c>
      <c r="M24" s="8">
        <f>'30.06.2014'!O24</f>
        <v>0.9</v>
      </c>
      <c r="N24" s="4">
        <v>2.38</v>
      </c>
      <c r="O24" s="4">
        <f>'30.06.2014'!Q24</f>
        <v>1.49</v>
      </c>
      <c r="P24" s="4">
        <v>1.536</v>
      </c>
      <c r="Q24" s="4">
        <v>58.569000000000003</v>
      </c>
      <c r="R24" s="4">
        <v>39.351999999999997</v>
      </c>
      <c r="S24" s="4">
        <v>0</v>
      </c>
      <c r="T24" s="4">
        <v>56.006</v>
      </c>
      <c r="U24" s="4">
        <v>30.353000000000002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4"/>
        <v>0</v>
      </c>
      <c r="AD24" s="4">
        <f t="shared" si="5"/>
        <v>0</v>
      </c>
      <c r="AE24" s="4">
        <f t="shared" si="6"/>
        <v>0</v>
      </c>
      <c r="AF24" s="4">
        <f t="shared" si="7"/>
        <v>0</v>
      </c>
      <c r="AG24" s="8">
        <f t="shared" si="0"/>
        <v>0.88999817651349378</v>
      </c>
      <c r="AH24" s="8">
        <f t="shared" si="1"/>
        <v>0.8942359891425834</v>
      </c>
      <c r="AI24" s="8">
        <f t="shared" si="2"/>
        <v>1.2799895914650012</v>
      </c>
      <c r="AJ24" s="8">
        <f t="shared" si="3"/>
        <v>1.469523117889131</v>
      </c>
      <c r="AK24" s="8">
        <f t="shared" si="8"/>
        <v>2.39</v>
      </c>
    </row>
    <row r="25" spans="1:37" x14ac:dyDescent="0.25">
      <c r="A25" s="54" t="s">
        <v>28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8">
        <f>'30.06.2014'!O25</f>
        <v>1.3959999999999999</v>
      </c>
      <c r="N25" s="4">
        <v>2.38</v>
      </c>
      <c r="O25" s="4">
        <f>'30.06.2014'!Q25</f>
        <v>1.5980000000000001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4"/>
        <v>0</v>
      </c>
      <c r="AD25" s="4">
        <f t="shared" si="5"/>
        <v>0</v>
      </c>
      <c r="AE25" s="4">
        <f t="shared" si="6"/>
        <v>0</v>
      </c>
      <c r="AF25" s="4">
        <f t="shared" si="7"/>
        <v>0</v>
      </c>
      <c r="AG25" s="8">
        <f t="shared" si="0"/>
        <v>0.75615624673314896</v>
      </c>
      <c r="AH25" s="8">
        <f t="shared" si="1"/>
        <v>1.2315762399589876</v>
      </c>
      <c r="AI25" s="8">
        <f t="shared" si="2"/>
        <v>0.65771646125267458</v>
      </c>
      <c r="AJ25" s="8">
        <f t="shared" si="3"/>
        <v>1.1102469659745284</v>
      </c>
      <c r="AK25" s="8">
        <f t="shared" si="8"/>
        <v>2.9939999999999998</v>
      </c>
    </row>
    <row r="26" spans="1:37" x14ac:dyDescent="0.25">
      <c r="A26" s="54" t="s">
        <v>93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8">
        <f>'30.06.2014'!O26</f>
        <v>0.74399999999999999</v>
      </c>
      <c r="N26" s="4">
        <v>2.38</v>
      </c>
      <c r="O26" s="4">
        <f>'30.06.2014'!Q26</f>
        <v>1.464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8">
        <f>(Q26+W26)/B26</f>
        <v>0.94997561885093085</v>
      </c>
      <c r="AH26" s="8">
        <f>(T26+Z26)/E26</f>
        <v>1.199990389697756</v>
      </c>
      <c r="AI26" s="8">
        <f>(R26+X26)/C26</f>
        <v>1.0500039249548629</v>
      </c>
      <c r="AJ26" s="8">
        <f>(U26+V26+AA26+AB26)/(F26+G26)</f>
        <v>1.4598601909633748</v>
      </c>
      <c r="AK26" s="8">
        <f t="shared" si="8"/>
        <v>2.2080000000000002</v>
      </c>
    </row>
    <row r="27" spans="1:37" x14ac:dyDescent="0.25">
      <c r="A27" s="55" t="s">
        <v>51</v>
      </c>
      <c r="B27" s="4">
        <v>86.088999999999999</v>
      </c>
      <c r="C27" s="4">
        <v>29.715</v>
      </c>
      <c r="D27" s="4">
        <v>1.278</v>
      </c>
      <c r="E27" s="4">
        <v>83.031999999999996</v>
      </c>
      <c r="F27" s="4">
        <v>161.767</v>
      </c>
      <c r="G27" s="4">
        <v>6.4000000000000001E-2</v>
      </c>
      <c r="H27" s="4"/>
      <c r="I27" s="4">
        <v>0.62</v>
      </c>
      <c r="J27" s="4">
        <v>0.9</v>
      </c>
      <c r="K27" s="4">
        <v>1.22</v>
      </c>
      <c r="L27" s="4">
        <v>1.38</v>
      </c>
      <c r="M27" s="8">
        <f>'30.06.2014'!O27</f>
        <v>1.1879999999999999</v>
      </c>
      <c r="N27" s="4">
        <v>2.38</v>
      </c>
      <c r="O27" s="4">
        <f>'30.06.2014'!Q27</f>
        <v>1.032</v>
      </c>
      <c r="P27" s="4"/>
      <c r="Q27" s="4">
        <v>53.636000000000003</v>
      </c>
      <c r="R27" s="4">
        <v>26.614999999999998</v>
      </c>
      <c r="S27" s="4">
        <v>1.1499999999999999</v>
      </c>
      <c r="T27" s="4">
        <v>100.179</v>
      </c>
      <c r="U27" s="4">
        <v>239.465</v>
      </c>
      <c r="V27" s="4">
        <v>8.7999999999999995E-2</v>
      </c>
      <c r="W27" s="4"/>
      <c r="X27" s="4"/>
      <c r="Y27" s="4"/>
      <c r="Z27" s="4"/>
      <c r="AA27" s="4"/>
      <c r="AB27" s="4"/>
      <c r="AC27" s="4">
        <f t="shared" si="4"/>
        <v>0</v>
      </c>
      <c r="AD27" s="4">
        <f t="shared" si="5"/>
        <v>0</v>
      </c>
      <c r="AE27" s="4">
        <f t="shared" si="6"/>
        <v>0</v>
      </c>
      <c r="AF27" s="4">
        <f t="shared" si="7"/>
        <v>0</v>
      </c>
      <c r="AG27" s="8">
        <f t="shared" ref="AG27:AG43" si="9">(Q27+W27)/B27</f>
        <v>0.62302965535666577</v>
      </c>
      <c r="AH27" s="8">
        <f t="shared" ref="AH27:AH43" si="10">(T27+Z27)/E27</f>
        <v>1.2065107428461317</v>
      </c>
      <c r="AI27" s="8">
        <f t="shared" ref="AI27:AI43" si="11">(R27+X27)/C27</f>
        <v>0.89567558472152109</v>
      </c>
      <c r="AJ27" s="8">
        <f t="shared" ref="AJ27:AJ43" si="12">(U27+V27+AA27+AB27)/(F27+G27)</f>
        <v>1.4802664508036163</v>
      </c>
      <c r="AK27" s="8">
        <f t="shared" si="8"/>
        <v>2.2199999999999998</v>
      </c>
    </row>
    <row r="28" spans="1:37" x14ac:dyDescent="0.25">
      <c r="A28" s="54" t="s">
        <v>94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8">
        <f>'30.06.2014'!O28</f>
        <v>0.85</v>
      </c>
      <c r="N28" s="4">
        <v>2.38</v>
      </c>
      <c r="O28" s="4">
        <f>'30.06.2014'!Q28</f>
        <v>1.1299999999999999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8">
        <f t="shared" si="9"/>
        <v>0.76399873769748139</v>
      </c>
      <c r="AH28" s="8">
        <f t="shared" si="10"/>
        <v>0.64499962748652739</v>
      </c>
      <c r="AI28" s="8">
        <f t="shared" si="11"/>
        <v>0.76400345399595515</v>
      </c>
      <c r="AJ28" s="8">
        <f t="shared" si="12"/>
        <v>0.64499891706945289</v>
      </c>
      <c r="AK28" s="8">
        <f t="shared" si="8"/>
        <v>1.98</v>
      </c>
    </row>
    <row r="29" spans="1:37" x14ac:dyDescent="0.25">
      <c r="A29" s="54" t="s">
        <v>31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8">
        <f>'30.06.2014'!O29</f>
        <v>1.3560000000000001</v>
      </c>
      <c r="N29" s="4">
        <v>2.38</v>
      </c>
      <c r="O29" s="4">
        <f>'30.06.2014'!Q29</f>
        <v>1.3779999999999999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8">
        <f t="shared" si="9"/>
        <v>0.72615968478812642</v>
      </c>
      <c r="AH29" s="8">
        <f t="shared" si="10"/>
        <v>0.91472088969194165</v>
      </c>
      <c r="AI29" s="8">
        <f t="shared" si="11"/>
        <v>0.71665866739007955</v>
      </c>
      <c r="AJ29" s="8">
        <f t="shared" si="12"/>
        <v>0.93633352400462933</v>
      </c>
      <c r="AK29" s="8">
        <f t="shared" si="8"/>
        <v>2.734</v>
      </c>
    </row>
    <row r="30" spans="1:37" x14ac:dyDescent="0.25">
      <c r="A30" s="54" t="s">
        <v>32</v>
      </c>
      <c r="B30" s="4">
        <v>64.039000000000001</v>
      </c>
      <c r="C30" s="4">
        <v>43.48</v>
      </c>
      <c r="D30" s="4"/>
      <c r="E30" s="4">
        <v>50.304000000000002</v>
      </c>
      <c r="F30" s="4">
        <v>116.218</v>
      </c>
      <c r="G30" s="4"/>
      <c r="H30" s="4"/>
      <c r="I30" s="4">
        <v>1.1399999999999999</v>
      </c>
      <c r="J30" s="4">
        <v>1.29</v>
      </c>
      <c r="K30" s="4">
        <v>1.1399999999999999</v>
      </c>
      <c r="L30" s="4">
        <v>2</v>
      </c>
      <c r="M30" s="8">
        <f>'30.06.2014'!O30</f>
        <v>0.92400000000000004</v>
      </c>
      <c r="N30" s="4">
        <v>2.38</v>
      </c>
      <c r="O30" s="4">
        <f>'30.06.2014'!Q30</f>
        <v>0.70799999999999996</v>
      </c>
      <c r="P30" s="4">
        <v>2.4</v>
      </c>
      <c r="Q30" s="4">
        <v>72.759</v>
      </c>
      <c r="R30" s="4">
        <v>56.183</v>
      </c>
      <c r="S30" s="4"/>
      <c r="T30" s="4">
        <v>57.56</v>
      </c>
      <c r="U30" s="4">
        <v>232.012</v>
      </c>
      <c r="V30" s="4"/>
      <c r="W30" s="4"/>
      <c r="X30" s="4"/>
      <c r="Y30" s="4"/>
      <c r="Z30" s="4"/>
      <c r="AA30" s="4"/>
      <c r="AB30" s="4"/>
      <c r="AC30" s="4">
        <v>0</v>
      </c>
      <c r="AD30" s="4">
        <v>0</v>
      </c>
      <c r="AE30" s="4">
        <v>0</v>
      </c>
      <c r="AF30" s="4">
        <v>0</v>
      </c>
      <c r="AG30" s="8">
        <f t="shared" si="9"/>
        <v>1.1361670232202252</v>
      </c>
      <c r="AH30" s="8">
        <f t="shared" si="10"/>
        <v>1.1442430025445292</v>
      </c>
      <c r="AI30" s="8">
        <f t="shared" si="11"/>
        <v>1.2921573137074518</v>
      </c>
      <c r="AJ30" s="8">
        <f t="shared" si="12"/>
        <v>1.9963516839043864</v>
      </c>
      <c r="AK30" s="8">
        <f t="shared" si="8"/>
        <v>1.6320000000000001</v>
      </c>
    </row>
    <row r="31" spans="1:37" x14ac:dyDescent="0.25">
      <c r="A31" s="54" t="s">
        <v>95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8">
        <f>'30.06.2014'!O31</f>
        <v>1.3440000000000001</v>
      </c>
      <c r="N31" s="4">
        <v>2.38</v>
      </c>
      <c r="O31" s="4">
        <f>'30.06.2014'!Q31</f>
        <v>2.028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8">
        <f t="shared" si="9"/>
        <v>0.76098776051466765</v>
      </c>
      <c r="AH31" s="8">
        <f t="shared" si="10"/>
        <v>0.58309961193879967</v>
      </c>
      <c r="AI31" s="8">
        <f t="shared" si="11"/>
        <v>0.89000139840581727</v>
      </c>
      <c r="AJ31" s="8">
        <f t="shared" si="12"/>
        <v>0.85747002559612018</v>
      </c>
      <c r="AK31" s="8">
        <f t="shared" si="8"/>
        <v>3.3719999999999999</v>
      </c>
    </row>
    <row r="32" spans="1:37" x14ac:dyDescent="0.25">
      <c r="A32" s="54" t="s">
        <v>91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8">
        <f>'30.06.2014'!O32</f>
        <v>1.1399999999999999</v>
      </c>
      <c r="N32" s="4">
        <v>2.38</v>
      </c>
      <c r="O32" s="4">
        <f>'30.06.2014'!Q32</f>
        <v>0.94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4"/>
        <v>0</v>
      </c>
      <c r="AD32" s="4">
        <f t="shared" si="5"/>
        <v>0</v>
      </c>
      <c r="AE32" s="4">
        <f t="shared" si="6"/>
        <v>0</v>
      </c>
      <c r="AF32" s="4">
        <f t="shared" si="7"/>
        <v>0</v>
      </c>
      <c r="AG32" s="8">
        <f t="shared" si="9"/>
        <v>0.91588165515316444</v>
      </c>
      <c r="AH32" s="8">
        <f t="shared" si="10"/>
        <v>1.3636522205823158</v>
      </c>
      <c r="AI32" s="8">
        <f t="shared" si="11"/>
        <v>1.540762331838565</v>
      </c>
      <c r="AJ32" s="8">
        <f t="shared" si="12"/>
        <v>2.2919541323690349</v>
      </c>
      <c r="AK32" s="8">
        <f t="shared" si="8"/>
        <v>2.08</v>
      </c>
    </row>
    <row r="33" spans="1:37" x14ac:dyDescent="0.25">
      <c r="A33" s="54" t="s">
        <v>35</v>
      </c>
      <c r="B33" s="4">
        <v>6860</v>
      </c>
      <c r="C33" s="4">
        <v>2735</v>
      </c>
      <c r="D33" s="4">
        <v>0</v>
      </c>
      <c r="E33" s="4">
        <v>6832</v>
      </c>
      <c r="F33" s="4">
        <v>5116</v>
      </c>
      <c r="G33" s="4">
        <v>0</v>
      </c>
      <c r="H33" s="4">
        <v>10903</v>
      </c>
      <c r="I33" s="4">
        <v>0.95</v>
      </c>
      <c r="J33" s="4">
        <v>2.3199999999999998</v>
      </c>
      <c r="K33" s="4">
        <v>0.78</v>
      </c>
      <c r="L33" s="4">
        <v>1.72</v>
      </c>
      <c r="M33" s="8">
        <f>'30.06.2014'!O33</f>
        <v>1.069</v>
      </c>
      <c r="N33" s="4">
        <v>2.38</v>
      </c>
      <c r="O33" s="4">
        <f>'30.06.2014'!Q33</f>
        <v>1.35</v>
      </c>
      <c r="P33" s="4">
        <v>2.06</v>
      </c>
      <c r="Q33" s="4">
        <v>6517</v>
      </c>
      <c r="R33" s="4">
        <v>5806</v>
      </c>
      <c r="S33" s="4">
        <v>0</v>
      </c>
      <c r="T33" s="4">
        <v>5329</v>
      </c>
      <c r="U33" s="4">
        <v>7493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f t="shared" si="4"/>
        <v>0</v>
      </c>
      <c r="AD33" s="4">
        <f t="shared" si="5"/>
        <v>0</v>
      </c>
      <c r="AE33" s="4">
        <f t="shared" si="6"/>
        <v>0</v>
      </c>
      <c r="AF33" s="4">
        <f t="shared" si="7"/>
        <v>0</v>
      </c>
      <c r="AG33" s="8">
        <f t="shared" si="9"/>
        <v>0.95</v>
      </c>
      <c r="AH33" s="8">
        <f t="shared" si="10"/>
        <v>0.78000585480093676</v>
      </c>
      <c r="AI33" s="8">
        <f t="shared" si="11"/>
        <v>2.122851919561243</v>
      </c>
      <c r="AJ33" s="8">
        <f t="shared" si="12"/>
        <v>1.4646207974980454</v>
      </c>
      <c r="AK33" s="8">
        <f t="shared" si="8"/>
        <v>2.419</v>
      </c>
    </row>
    <row r="34" spans="1:37" x14ac:dyDescent="0.25">
      <c r="A34" s="54" t="s">
        <v>36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8">
        <f>'30.06.2014'!O34</f>
        <v>0.69599999999999995</v>
      </c>
      <c r="N34" s="4">
        <v>2.38</v>
      </c>
      <c r="O34" s="4">
        <f>'30.06.2014'!Q34</f>
        <v>1.2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8">
        <f t="shared" si="9"/>
        <v>0.89198693402935159</v>
      </c>
      <c r="AH34" s="8">
        <f t="shared" si="10"/>
        <v>1.125046284051838</v>
      </c>
      <c r="AI34" s="8">
        <f t="shared" si="11"/>
        <v>1.0499937382592361</v>
      </c>
      <c r="AJ34" s="8">
        <f t="shared" si="12"/>
        <v>1.3250159948816378</v>
      </c>
      <c r="AK34" s="8">
        <f t="shared" si="8"/>
        <v>1.8959999999999999</v>
      </c>
    </row>
    <row r="35" spans="1:37" x14ac:dyDescent="0.25">
      <c r="A35" s="54" t="s">
        <v>79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8">
        <f>'30.06.2014'!O35</f>
        <v>1.0920000000000001</v>
      </c>
      <c r="N35" s="4">
        <v>2.38</v>
      </c>
      <c r="O35" s="4">
        <f>'30.06.2014'!Q35</f>
        <v>1.5840000000000001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4"/>
        <v>0</v>
      </c>
      <c r="AD35" s="4">
        <f t="shared" si="5"/>
        <v>0</v>
      </c>
      <c r="AE35" s="4">
        <f t="shared" si="6"/>
        <v>0</v>
      </c>
      <c r="AF35" s="4">
        <f t="shared" si="7"/>
        <v>0</v>
      </c>
      <c r="AG35" s="8">
        <f t="shared" si="9"/>
        <v>0.58041581642691309</v>
      </c>
      <c r="AH35" s="8">
        <f t="shared" si="10"/>
        <v>1.0000077174352295</v>
      </c>
      <c r="AI35" s="8">
        <f t="shared" si="11"/>
        <v>0.58043368497948133</v>
      </c>
      <c r="AJ35" s="8">
        <f t="shared" si="12"/>
        <v>1.3255250168251249</v>
      </c>
      <c r="AK35" s="8">
        <f t="shared" si="8"/>
        <v>2.6760000000000002</v>
      </c>
    </row>
    <row r="36" spans="1:37" x14ac:dyDescent="0.25">
      <c r="A36" s="54" t="s">
        <v>37</v>
      </c>
      <c r="B36" s="4">
        <v>20.646000000000001</v>
      </c>
      <c r="C36" s="4">
        <v>6.5039999999999996</v>
      </c>
      <c r="D36" s="4">
        <v>0</v>
      </c>
      <c r="E36" s="4">
        <v>19.945</v>
      </c>
      <c r="F36" s="4">
        <v>6.3179999999999996</v>
      </c>
      <c r="G36" s="4">
        <v>0</v>
      </c>
      <c r="H36" s="4"/>
      <c r="I36" s="4">
        <v>0.70399999999999996</v>
      </c>
      <c r="J36" s="4">
        <v>0.70399999999999996</v>
      </c>
      <c r="K36" s="4">
        <v>1.3540000000000001</v>
      </c>
      <c r="L36" s="4">
        <v>1.3540000000000001</v>
      </c>
      <c r="M36" s="8">
        <f>'30.06.2014'!O36</f>
        <v>1.704</v>
      </c>
      <c r="N36" s="4">
        <v>2.38</v>
      </c>
      <c r="O36" s="4">
        <f>'30.06.2014'!Q36</f>
        <v>2.64</v>
      </c>
      <c r="P36" s="4">
        <v>1.62</v>
      </c>
      <c r="Q36" s="4">
        <v>14.535</v>
      </c>
      <c r="R36" s="4">
        <v>4.5789999999999997</v>
      </c>
      <c r="S36" s="4">
        <v>0</v>
      </c>
      <c r="T36" s="4">
        <v>27.006</v>
      </c>
      <c r="U36" s="4">
        <v>8.5540000000000003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4"/>
        <v>0</v>
      </c>
      <c r="AD36" s="4">
        <f t="shared" si="5"/>
        <v>0</v>
      </c>
      <c r="AE36" s="4">
        <f t="shared" si="6"/>
        <v>0</v>
      </c>
      <c r="AF36" s="4">
        <f t="shared" si="7"/>
        <v>0</v>
      </c>
      <c r="AG36" s="8">
        <f t="shared" si="9"/>
        <v>0.70401046207497819</v>
      </c>
      <c r="AH36" s="8">
        <f t="shared" si="10"/>
        <v>1.3540235648032088</v>
      </c>
      <c r="AI36" s="8">
        <f t="shared" si="11"/>
        <v>0.70402829028290281</v>
      </c>
      <c r="AJ36" s="8">
        <f t="shared" si="12"/>
        <v>1.3539094650205763</v>
      </c>
      <c r="AK36" s="8">
        <f t="shared" si="8"/>
        <v>4.3440000000000003</v>
      </c>
    </row>
    <row r="37" spans="1:37" x14ac:dyDescent="0.25">
      <c r="A37" s="54" t="s">
        <v>81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8">
        <f>'30.06.2014'!O37</f>
        <v>1.0920000000000001</v>
      </c>
      <c r="N37" s="4">
        <v>2.38</v>
      </c>
      <c r="O37" s="4">
        <f>'30.06.2014'!Q37</f>
        <v>1.1879999999999999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8">
        <f t="shared" si="9"/>
        <v>0.79768577372009708</v>
      </c>
      <c r="AH37" s="8">
        <f t="shared" si="10"/>
        <v>0.90181023221093604</v>
      </c>
      <c r="AI37" s="8">
        <f t="shared" si="11"/>
        <v>0.95315272684254126</v>
      </c>
      <c r="AJ37" s="8">
        <f t="shared" si="12"/>
        <v>1.0535346012832263</v>
      </c>
      <c r="AK37" s="8">
        <f t="shared" si="8"/>
        <v>2.2800000000000002</v>
      </c>
    </row>
    <row r="38" spans="1:37" x14ac:dyDescent="0.25">
      <c r="A38" s="54" t="s">
        <v>39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8">
        <f>'30.06.2014'!O38</f>
        <v>1.21</v>
      </c>
      <c r="N38" s="4">
        <v>2.38</v>
      </c>
      <c r="O38" s="4">
        <f>'30.06.2014'!Q38</f>
        <v>1.41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8">
        <f t="shared" si="9"/>
        <v>1.0076549220165065</v>
      </c>
      <c r="AH38" s="8">
        <f t="shared" si="10"/>
        <v>1.1770239741039215</v>
      </c>
      <c r="AI38" s="8">
        <f t="shared" si="11"/>
        <v>1.0085282298863867</v>
      </c>
      <c r="AJ38" s="8">
        <f t="shared" si="12"/>
        <v>1.1675336016402156</v>
      </c>
      <c r="AK38" s="8">
        <f t="shared" si="8"/>
        <v>2.62</v>
      </c>
    </row>
    <row r="39" spans="1:37" x14ac:dyDescent="0.25">
      <c r="A39" s="54" t="s">
        <v>96</v>
      </c>
      <c r="B39" s="4">
        <v>46.183</v>
      </c>
      <c r="C39" s="4">
        <v>9.1590000000000007</v>
      </c>
      <c r="D39" s="4">
        <v>0</v>
      </c>
      <c r="E39" s="4">
        <v>44.947000000000003</v>
      </c>
      <c r="F39" s="4">
        <v>7.9569999999999999</v>
      </c>
      <c r="G39" s="4">
        <v>0</v>
      </c>
      <c r="H39" s="4"/>
      <c r="I39" s="4">
        <v>0.88</v>
      </c>
      <c r="J39" s="4">
        <v>0.88</v>
      </c>
      <c r="K39" s="4">
        <v>1.91</v>
      </c>
      <c r="L39" s="4">
        <v>1.91</v>
      </c>
      <c r="M39" s="8">
        <f>'30.06.2014'!O39</f>
        <v>1.0551999999999999</v>
      </c>
      <c r="N39" s="4">
        <v>2.38</v>
      </c>
      <c r="O39" s="4">
        <f>'30.06.2014'!Q39</f>
        <v>2.2978999999999998</v>
      </c>
      <c r="P39" s="4">
        <v>2.2978999999999998</v>
      </c>
      <c r="Q39" s="4">
        <v>40.640999999999998</v>
      </c>
      <c r="R39" s="4">
        <v>8.06</v>
      </c>
      <c r="S39" s="4">
        <v>0</v>
      </c>
      <c r="T39" s="4">
        <v>85.849000000000004</v>
      </c>
      <c r="U39" s="4">
        <v>15.198</v>
      </c>
      <c r="V39" s="4">
        <v>0</v>
      </c>
      <c r="W39" s="4"/>
      <c r="X39" s="4"/>
      <c r="Y39" s="4"/>
      <c r="Z39" s="4"/>
      <c r="AA39" s="4"/>
      <c r="AB39" s="4"/>
      <c r="AC39" s="4">
        <f t="shared" si="4"/>
        <v>0</v>
      </c>
      <c r="AD39" s="4">
        <f t="shared" si="5"/>
        <v>0</v>
      </c>
      <c r="AE39" s="4">
        <f t="shared" si="6"/>
        <v>0</v>
      </c>
      <c r="AF39" s="4">
        <f t="shared" si="7"/>
        <v>0</v>
      </c>
      <c r="AG39" s="8">
        <f t="shared" si="9"/>
        <v>0.87999913388043216</v>
      </c>
      <c r="AH39" s="8">
        <f t="shared" si="10"/>
        <v>1.9100051171379624</v>
      </c>
      <c r="AI39" s="8">
        <f t="shared" si="11"/>
        <v>0.88000873457801065</v>
      </c>
      <c r="AJ39" s="8">
        <f t="shared" si="12"/>
        <v>1.9100163378157597</v>
      </c>
      <c r="AK39" s="8">
        <f t="shared" si="8"/>
        <v>3.3530999999999995</v>
      </c>
    </row>
    <row r="40" spans="1:37" x14ac:dyDescent="0.25">
      <c r="A40" s="54" t="s">
        <v>40</v>
      </c>
      <c r="B40" s="4">
        <v>25.544</v>
      </c>
      <c r="C40" s="4">
        <v>8.86</v>
      </c>
      <c r="D40" s="4">
        <v>0</v>
      </c>
      <c r="E40" s="4">
        <v>24.933</v>
      </c>
      <c r="F40" s="4">
        <v>10.736000000000001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8">
        <f>'30.06.2014'!O40</f>
        <v>0.97199999999999998</v>
      </c>
      <c r="N40" s="4">
        <v>2.38</v>
      </c>
      <c r="O40" s="4">
        <f>'30.06.2014'!Q40</f>
        <v>1.86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8">
        <f t="shared" si="9"/>
        <v>0.7730582524271844</v>
      </c>
      <c r="AH40" s="8">
        <f t="shared" si="10"/>
        <v>0.9519913367825773</v>
      </c>
      <c r="AI40" s="8">
        <f t="shared" si="11"/>
        <v>0.77325056433408579</v>
      </c>
      <c r="AJ40" s="8">
        <f t="shared" si="12"/>
        <v>0.97857675111773468</v>
      </c>
      <c r="AK40" s="8">
        <f t="shared" si="8"/>
        <v>2.8319999999999999</v>
      </c>
    </row>
    <row r="41" spans="1:37" x14ac:dyDescent="0.25">
      <c r="A41" s="54" t="s">
        <v>41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8">
        <f>'30.06.2014'!O41</f>
        <v>1.6679999999999999</v>
      </c>
      <c r="N41" s="4">
        <v>2.38</v>
      </c>
      <c r="O41" s="4">
        <f>'30.06.2014'!Q41</f>
        <v>1.976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9.2579999999999991</v>
      </c>
      <c r="X41" s="4">
        <v>0.32900000000000001</v>
      </c>
      <c r="Y41" s="4">
        <v>1.6E-2</v>
      </c>
      <c r="Z41" s="4">
        <v>0.45500000000000002</v>
      </c>
      <c r="AA41" s="4">
        <v>5.2999999999999999E-2</v>
      </c>
      <c r="AB41" s="4">
        <v>0</v>
      </c>
      <c r="AC41" s="4">
        <f t="shared" si="4"/>
        <v>1.5078175895765471</v>
      </c>
      <c r="AD41" s="4">
        <f t="shared" si="5"/>
        <v>0.1923890063424947</v>
      </c>
      <c r="AE41" s="4">
        <f t="shared" si="6"/>
        <v>0.25498891352549891</v>
      </c>
      <c r="AF41" s="4">
        <f t="shared" si="7"/>
        <v>1.014354066985646E-2</v>
      </c>
      <c r="AG41" s="8">
        <f t="shared" si="9"/>
        <v>2.4379478827361565</v>
      </c>
      <c r="AH41" s="8">
        <f t="shared" si="10"/>
        <v>1.8422832980972514</v>
      </c>
      <c r="AI41" s="8">
        <f t="shared" si="11"/>
        <v>1.1782477341389728</v>
      </c>
      <c r="AJ41" s="8">
        <f t="shared" si="12"/>
        <v>1.6600956937799047</v>
      </c>
      <c r="AK41" s="8">
        <f t="shared" si="8"/>
        <v>3.6440000000000001</v>
      </c>
    </row>
    <row r="42" spans="1:37" x14ac:dyDescent="0.25">
      <c r="A42" s="54" t="s">
        <v>71</v>
      </c>
      <c r="B42" s="4">
        <v>274.10300000000001</v>
      </c>
      <c r="C42" s="4">
        <v>56.46</v>
      </c>
      <c r="D42" s="4">
        <v>0</v>
      </c>
      <c r="E42" s="4">
        <v>267.08100000000002</v>
      </c>
      <c r="F42" s="4">
        <v>65.215000000000003</v>
      </c>
      <c r="G42" s="4">
        <v>0</v>
      </c>
      <c r="H42" s="4"/>
      <c r="I42" s="4">
        <v>1.25</v>
      </c>
      <c r="J42" s="4">
        <v>1.47</v>
      </c>
      <c r="K42" s="4">
        <v>1.95</v>
      </c>
      <c r="L42" s="4">
        <v>2.2000000000000002</v>
      </c>
      <c r="M42" s="8">
        <f>'30.06.2014'!O42</f>
        <v>1.5</v>
      </c>
      <c r="N42" s="4">
        <v>2.38</v>
      </c>
      <c r="O42" s="4">
        <f>'30.06.2014'!Q42</f>
        <v>2.34</v>
      </c>
      <c r="P42" s="4">
        <v>2.64</v>
      </c>
      <c r="Q42" s="4">
        <v>343.35399999999998</v>
      </c>
      <c r="R42" s="4">
        <v>92.013000000000005</v>
      </c>
      <c r="S42" s="4">
        <v>0</v>
      </c>
      <c r="T42" s="4">
        <v>495.00299999999999</v>
      </c>
      <c r="U42" s="4">
        <v>120.42400000000001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4"/>
        <v>0</v>
      </c>
      <c r="AD42" s="4">
        <f t="shared" si="5"/>
        <v>0</v>
      </c>
      <c r="AE42" s="4">
        <f t="shared" si="6"/>
        <v>0</v>
      </c>
      <c r="AF42" s="4">
        <f t="shared" si="7"/>
        <v>0</v>
      </c>
      <c r="AG42" s="8">
        <f t="shared" si="9"/>
        <v>1.2526459031823802</v>
      </c>
      <c r="AH42" s="8">
        <f t="shared" si="10"/>
        <v>1.8533815584036302</v>
      </c>
      <c r="AI42" s="8">
        <f t="shared" si="11"/>
        <v>1.629702444208289</v>
      </c>
      <c r="AJ42" s="8">
        <f t="shared" si="12"/>
        <v>1.8465690408648316</v>
      </c>
      <c r="AK42" s="8">
        <f t="shared" si="8"/>
        <v>3.84</v>
      </c>
    </row>
    <row r="43" spans="1:37" x14ac:dyDescent="0.25">
      <c r="A43" s="54" t="s">
        <v>42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8">
        <f>'30.06.2014'!O43</f>
        <v>0.92</v>
      </c>
      <c r="N43" s="4">
        <v>2.38</v>
      </c>
      <c r="O43" s="4">
        <f>'30.06.2014'!Q43</f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8">
        <f t="shared" si="9"/>
        <v>0.75755637294098832</v>
      </c>
      <c r="AH43" s="8">
        <f t="shared" si="10"/>
        <v>0.97603269856618735</v>
      </c>
      <c r="AI43" s="8">
        <f t="shared" si="11"/>
        <v>0.76044728434504794</v>
      </c>
      <c r="AJ43" s="8">
        <f t="shared" si="12"/>
        <v>1.2926315444776151</v>
      </c>
      <c r="AK43" s="8">
        <f t="shared" si="8"/>
        <v>2.11</v>
      </c>
    </row>
    <row r="44" spans="1:37" x14ac:dyDescent="0.25">
      <c r="A44" s="54" t="s">
        <v>92</v>
      </c>
      <c r="B44" s="4">
        <v>243.86699999999999</v>
      </c>
      <c r="C44" s="4">
        <v>93.9</v>
      </c>
      <c r="D44" s="4">
        <v>0.112</v>
      </c>
      <c r="E44" s="4">
        <v>246.12700000000001</v>
      </c>
      <c r="F44" s="4">
        <v>183.131</v>
      </c>
      <c r="G44" s="4">
        <v>9.6000000000000002E-2</v>
      </c>
      <c r="H44" s="4"/>
      <c r="I44" s="4">
        <v>0.77</v>
      </c>
      <c r="J44" s="4">
        <v>0.77</v>
      </c>
      <c r="K44" s="4">
        <v>0.99</v>
      </c>
      <c r="L44" s="4">
        <v>0.99</v>
      </c>
      <c r="M44" s="8">
        <f>'30.06.2014'!O44</f>
        <v>1.02</v>
      </c>
      <c r="N44" s="4">
        <v>2.38</v>
      </c>
      <c r="O44" s="4">
        <f>'30.06.2014'!Q44</f>
        <v>1.716</v>
      </c>
      <c r="P44" s="4">
        <v>1.19</v>
      </c>
      <c r="Q44" s="4">
        <v>184.74299999999999</v>
      </c>
      <c r="R44" s="4">
        <v>71.406000000000006</v>
      </c>
      <c r="S44" s="4">
        <v>8.5000000000000006E-2</v>
      </c>
      <c r="T44" s="4">
        <v>240.22800000000001</v>
      </c>
      <c r="U44" s="4">
        <v>236.751</v>
      </c>
      <c r="V44" s="4">
        <v>9.4E-2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f t="shared" ref="AC44" si="13">W44/B44</f>
        <v>0</v>
      </c>
      <c r="AD44" s="4">
        <f t="shared" ref="AD44" si="14">Z44/E44</f>
        <v>0</v>
      </c>
      <c r="AE44" s="4">
        <f t="shared" ref="AE44" si="15">(X44+Y44)/(C44+D44)</f>
        <v>0</v>
      </c>
      <c r="AF44" s="4">
        <f t="shared" ref="AF44" si="16">(AA44+AB44)/(F44+G44)</f>
        <v>0</v>
      </c>
      <c r="AG44" s="8">
        <f t="shared" ref="AG44" si="17">(Q44+W44)/B44</f>
        <v>0.75755637294098832</v>
      </c>
      <c r="AH44" s="8">
        <f t="shared" ref="AH44" si="18">(T44+Z44)/E44</f>
        <v>0.97603269856618735</v>
      </c>
      <c r="AI44" s="8">
        <f t="shared" ref="AI44" si="19">(R44+X44)/C44</f>
        <v>0.76044728434504794</v>
      </c>
      <c r="AJ44" s="8">
        <f t="shared" ref="AJ44" si="20">(U44+V44+AA44+AB44)/(F44+G44)</f>
        <v>1.2926315444776151</v>
      </c>
      <c r="AK44" s="8">
        <f t="shared" ref="AK44" si="21">M44+O44</f>
        <v>2.7359999999999998</v>
      </c>
    </row>
    <row r="46" spans="1:37" x14ac:dyDescent="0.25">
      <c r="A46" s="11" t="s">
        <v>45</v>
      </c>
    </row>
    <row r="47" spans="1:37" x14ac:dyDescent="0.25">
      <c r="A47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47"/>
  <sheetViews>
    <sheetView zoomScaleNormal="100" workbookViewId="0">
      <pane xSplit="1" ySplit="3" topLeftCell="AI4" activePane="bottomRight" state="frozen"/>
      <selection pane="topRight" activeCell="B1" sqref="B1"/>
      <selection pane="bottomLeft" activeCell="A4" sqref="A4"/>
      <selection pane="bottomRight" activeCell="AS37" sqref="AS37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20" customWidth="1"/>
    <col min="36" max="36" width="21.85546875" customWidth="1"/>
    <col min="37" max="40" width="0" hidden="1" customWidth="1"/>
  </cols>
  <sheetData>
    <row r="1" spans="1:42" x14ac:dyDescent="0.25">
      <c r="AC1" s="24" t="s">
        <v>61</v>
      </c>
      <c r="AD1" s="25"/>
      <c r="AE1" s="24" t="s">
        <v>61</v>
      </c>
      <c r="AF1" s="25"/>
      <c r="AG1" s="38" t="s">
        <v>63</v>
      </c>
      <c r="AH1" s="38"/>
      <c r="AI1" s="40" t="s">
        <v>64</v>
      </c>
      <c r="AJ1" s="41"/>
      <c r="AK1" s="27" t="s">
        <v>58</v>
      </c>
      <c r="AL1" s="28"/>
      <c r="AM1" s="28"/>
      <c r="AN1" s="29"/>
      <c r="AP1" s="32"/>
    </row>
    <row r="2" spans="1:42" x14ac:dyDescent="0.25">
      <c r="A2" s="6"/>
      <c r="B2" s="56" t="s">
        <v>0</v>
      </c>
      <c r="C2" s="57"/>
      <c r="D2" s="58"/>
      <c r="E2" s="56" t="s">
        <v>4</v>
      </c>
      <c r="F2" s="57"/>
      <c r="G2" s="57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59" t="s">
        <v>12</v>
      </c>
      <c r="AA2" s="60"/>
      <c r="AB2" s="61"/>
      <c r="AC2" s="24" t="s">
        <v>53</v>
      </c>
      <c r="AD2" s="25"/>
      <c r="AE2" s="24" t="s">
        <v>55</v>
      </c>
      <c r="AF2" s="25"/>
      <c r="AG2" s="38" t="s">
        <v>53</v>
      </c>
      <c r="AH2" s="38"/>
      <c r="AI2" s="38" t="s">
        <v>66</v>
      </c>
      <c r="AJ2" s="38" t="s">
        <v>67</v>
      </c>
      <c r="AK2" s="27" t="s">
        <v>53</v>
      </c>
      <c r="AL2" s="29"/>
      <c r="AM2" s="27" t="s">
        <v>55</v>
      </c>
      <c r="AN2" s="29"/>
    </row>
    <row r="3" spans="1:42" ht="21" x14ac:dyDescent="0.35">
      <c r="A3" s="10">
        <v>41820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9" t="s">
        <v>47</v>
      </c>
      <c r="AH3" s="39" t="s">
        <v>48</v>
      </c>
      <c r="AI3" s="39" t="s">
        <v>47</v>
      </c>
      <c r="AJ3" s="39" t="s">
        <v>48</v>
      </c>
      <c r="AK3" s="30" t="s">
        <v>47</v>
      </c>
      <c r="AL3" s="30" t="s">
        <v>48</v>
      </c>
      <c r="AM3" s="30" t="s">
        <v>47</v>
      </c>
      <c r="AN3" s="30" t="s">
        <v>48</v>
      </c>
    </row>
    <row r="4" spans="1:42" x14ac:dyDescent="0.25">
      <c r="A4" s="54" t="s">
        <v>83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4">
        <f>I4+AC4</f>
        <v>1.3305203226000122</v>
      </c>
      <c r="AH4" s="4">
        <f>K4+AD4</f>
        <v>2.1805188367981221</v>
      </c>
      <c r="AI4" s="8">
        <f>'30.06.2014'!AK4</f>
        <v>1.2948</v>
      </c>
      <c r="AJ4" s="8">
        <f>'30.06.2014'!AL4</f>
        <v>1.5216000000000001</v>
      </c>
      <c r="AK4" s="8">
        <f t="shared" ref="AK4:AK25" si="0">(Q4+W4)/B4</f>
        <v>1.3378944945866438</v>
      </c>
      <c r="AL4" s="8">
        <f t="shared" ref="AL4:AL25" si="1">(T4+Z4)/E4</f>
        <v>2.1815022088343299</v>
      </c>
      <c r="AM4" s="8">
        <f t="shared" ref="AM4:AM25" si="2">(R4+X4)/C4</f>
        <v>2.0532136351808479</v>
      </c>
      <c r="AN4" s="8">
        <f t="shared" ref="AN4:AN25" si="3">(U4+V4+AA4+AB4)/(F4+G4)</f>
        <v>3.0793226931744515</v>
      </c>
    </row>
    <row r="5" spans="1:42" x14ac:dyDescent="0.25">
      <c r="A5" s="54" t="s">
        <v>86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4">W5/B5</f>
        <v>0</v>
      </c>
      <c r="AD5" s="4">
        <f t="shared" ref="AD5:AD43" si="5">Z5/E5</f>
        <v>0</v>
      </c>
      <c r="AE5" s="4">
        <f t="shared" ref="AE5:AE43" si="6">(X5+Y5)/(C5+D5)</f>
        <v>0</v>
      </c>
      <c r="AF5" s="4">
        <f t="shared" ref="AF5:AF43" si="7">(AA5+AB5)/(F5+G5)</f>
        <v>0</v>
      </c>
      <c r="AG5" s="4">
        <f t="shared" ref="AG5:AG43" si="8">I5+AC5</f>
        <v>0.9</v>
      </c>
      <c r="AH5" s="4">
        <f t="shared" ref="AH5:AH43" si="9">K5+AD5</f>
        <v>1.0900000000000001</v>
      </c>
      <c r="AI5" s="8">
        <f>'30.06.2014'!AK5</f>
        <v>1.4308135978327361</v>
      </c>
      <c r="AJ5" s="8">
        <f>'30.06.2014'!AL5</f>
        <v>1.7204833153814161</v>
      </c>
      <c r="AK5" s="8">
        <f t="shared" si="0"/>
        <v>0.83448706250065552</v>
      </c>
      <c r="AL5" s="8">
        <f t="shared" si="1"/>
        <v>1.0513394445204542</v>
      </c>
      <c r="AM5" s="8">
        <f t="shared" si="2"/>
        <v>0.77812921961415382</v>
      </c>
      <c r="AN5" s="8">
        <f t="shared" si="3"/>
        <v>1.2934140769794407</v>
      </c>
    </row>
    <row r="6" spans="1:42" s="36" customFormat="1" x14ac:dyDescent="0.25">
      <c r="A6" s="54" t="s">
        <v>80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4"/>
        <v>0.17665416825703317</v>
      </c>
      <c r="AD6" s="34">
        <f t="shared" si="5"/>
        <v>0.13488511580695767</v>
      </c>
      <c r="AE6" s="34"/>
      <c r="AF6" s="34"/>
      <c r="AG6" s="4">
        <f t="shared" si="8"/>
        <v>0.90665416825703316</v>
      </c>
      <c r="AH6" s="4">
        <f t="shared" si="9"/>
        <v>0.72488511580695758</v>
      </c>
      <c r="AI6" s="8">
        <f>'30.06.2014'!AK6</f>
        <v>1.0252249332646466</v>
      </c>
      <c r="AJ6" s="8">
        <f>'30.06.2014'!AL6</f>
        <v>0.82458925884738654</v>
      </c>
      <c r="AK6" s="35">
        <f t="shared" si="0"/>
        <v>0.90567816969397608</v>
      </c>
      <c r="AL6" s="35">
        <f t="shared" si="1"/>
        <v>0.72390883085724844</v>
      </c>
      <c r="AM6" s="35"/>
      <c r="AN6" s="35"/>
    </row>
    <row r="7" spans="1:42" x14ac:dyDescent="0.25">
      <c r="A7" s="54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4">
        <f t="shared" si="8"/>
        <v>0.79925338405195956</v>
      </c>
      <c r="AH7" s="4">
        <f t="shared" si="9"/>
        <v>1.0993674792544803</v>
      </c>
      <c r="AI7" s="8">
        <f>'30.06.2014'!AK7</f>
        <v>0.95915780493007108</v>
      </c>
      <c r="AJ7" s="8">
        <f>'30.06.2014'!AL7</f>
        <v>1.3192631828603052</v>
      </c>
      <c r="AK7" s="8">
        <f t="shared" si="0"/>
        <v>0.79925338405195956</v>
      </c>
      <c r="AL7" s="8">
        <f t="shared" si="1"/>
        <v>1.0993674792544803</v>
      </c>
      <c r="AM7" s="8">
        <f t="shared" si="2"/>
        <v>0.80154772519621764</v>
      </c>
      <c r="AN7" s="8">
        <f t="shared" si="3"/>
        <v>1.6965011825839753</v>
      </c>
    </row>
    <row r="8" spans="1:42" x14ac:dyDescent="0.25">
      <c r="A8" s="54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4"/>
        <v>0</v>
      </c>
      <c r="AD8" s="4">
        <f t="shared" si="5"/>
        <v>0</v>
      </c>
      <c r="AE8" s="4">
        <f t="shared" si="6"/>
        <v>0</v>
      </c>
      <c r="AF8" s="4">
        <f t="shared" si="7"/>
        <v>0</v>
      </c>
      <c r="AG8" s="4">
        <f t="shared" si="8"/>
        <v>0.88</v>
      </c>
      <c r="AH8" s="4">
        <f t="shared" si="9"/>
        <v>1.3</v>
      </c>
      <c r="AI8" s="8">
        <f>'30.06.2014'!AK8</f>
        <v>1.056</v>
      </c>
      <c r="AJ8" s="8">
        <f>'30.06.2014'!AL8</f>
        <v>1.56</v>
      </c>
      <c r="AK8" s="8">
        <f t="shared" si="0"/>
        <v>0.88003251834997398</v>
      </c>
      <c r="AL8" s="8">
        <f t="shared" si="1"/>
        <v>1.2995790594155217</v>
      </c>
      <c r="AM8" s="8">
        <f t="shared" si="2"/>
        <v>1.0519376194565246</v>
      </c>
      <c r="AN8" s="8">
        <f t="shared" si="3"/>
        <v>1.5630771489392941</v>
      </c>
    </row>
    <row r="9" spans="1:42" s="36" customFormat="1" x14ac:dyDescent="0.25">
      <c r="A9" s="54" t="s">
        <v>87</v>
      </c>
      <c r="B9" s="34">
        <v>12.874000000000001</v>
      </c>
      <c r="C9" s="34">
        <v>3.2320000000000002</v>
      </c>
      <c r="D9" s="34">
        <v>0</v>
      </c>
      <c r="E9" s="34">
        <v>12.874000000000001</v>
      </c>
      <c r="F9" s="34">
        <v>3.2320000000000002</v>
      </c>
      <c r="G9" s="34">
        <v>0</v>
      </c>
      <c r="H9" s="34">
        <v>44.454999999999998</v>
      </c>
      <c r="I9" s="34">
        <v>0.95</v>
      </c>
      <c r="J9" s="34">
        <v>0.95</v>
      </c>
      <c r="K9" s="34">
        <v>1.1299999999999999</v>
      </c>
      <c r="L9" s="34">
        <v>1.1299999999999999</v>
      </c>
      <c r="M9" s="34">
        <v>1.1399999999999999</v>
      </c>
      <c r="N9" s="34">
        <v>1.1399999999999999</v>
      </c>
      <c r="O9" s="34">
        <v>1.36</v>
      </c>
      <c r="P9" s="34">
        <v>1.36</v>
      </c>
      <c r="Q9" s="34">
        <v>9.3949999999999996</v>
      </c>
      <c r="R9" s="34">
        <v>2.911</v>
      </c>
      <c r="S9" s="34">
        <v>0</v>
      </c>
      <c r="T9" s="34">
        <v>15.593999999999999</v>
      </c>
      <c r="U9" s="34">
        <v>3.556</v>
      </c>
      <c r="V9" s="34">
        <v>9.2550000000000008</v>
      </c>
      <c r="W9" s="34"/>
      <c r="X9" s="34"/>
      <c r="Y9" s="34"/>
      <c r="Z9" s="34"/>
      <c r="AA9" s="34"/>
      <c r="AB9" s="34"/>
      <c r="AC9" s="34">
        <f t="shared" si="4"/>
        <v>0</v>
      </c>
      <c r="AD9" s="34">
        <f t="shared" si="5"/>
        <v>0</v>
      </c>
      <c r="AE9" s="34">
        <f t="shared" si="6"/>
        <v>0</v>
      </c>
      <c r="AF9" s="34">
        <f t="shared" si="7"/>
        <v>0</v>
      </c>
      <c r="AG9" s="4">
        <f t="shared" si="8"/>
        <v>0.95</v>
      </c>
      <c r="AH9" s="4">
        <f t="shared" si="9"/>
        <v>1.1299999999999999</v>
      </c>
      <c r="AI9" s="8">
        <f>'30.06.2014'!AK9</f>
        <v>1.1375999999999999</v>
      </c>
      <c r="AJ9" s="8">
        <f>'30.06.2014'!AL9</f>
        <v>1.3559999999999999</v>
      </c>
      <c r="AK9" s="35">
        <f t="shared" si="0"/>
        <v>0.72976541867329492</v>
      </c>
      <c r="AL9" s="35">
        <f t="shared" si="1"/>
        <v>1.2112785459064781</v>
      </c>
      <c r="AM9" s="35">
        <f t="shared" si="2"/>
        <v>0.90068069306930687</v>
      </c>
      <c r="AN9" s="35">
        <f t="shared" si="3"/>
        <v>3.9637995049504946</v>
      </c>
    </row>
    <row r="10" spans="1:42" x14ac:dyDescent="0.25">
      <c r="A10" s="54" t="s">
        <v>89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4"/>
        <v>1.0967769959169489E-2</v>
      </c>
      <c r="AD10" s="4">
        <f t="shared" si="5"/>
        <v>0</v>
      </c>
      <c r="AE10" s="4">
        <f t="shared" si="6"/>
        <v>0.10334020974245813</v>
      </c>
      <c r="AF10" s="4">
        <f t="shared" si="7"/>
        <v>0</v>
      </c>
      <c r="AG10" s="4">
        <f t="shared" si="8"/>
        <v>0.62096776995916947</v>
      </c>
      <c r="AH10" s="4">
        <f t="shared" si="9"/>
        <v>0.8</v>
      </c>
      <c r="AI10" s="8">
        <f>'30.06.2014'!AK10</f>
        <v>0.66877126501075568</v>
      </c>
      <c r="AJ10" s="8">
        <f>'30.06.2014'!AL10</f>
        <v>0.98013407636608818</v>
      </c>
      <c r="AK10" s="8">
        <f t="shared" si="0"/>
        <v>0.61889388411085056</v>
      </c>
      <c r="AL10" s="8">
        <f t="shared" si="1"/>
        <v>0.79558602983379723</v>
      </c>
      <c r="AM10" s="8">
        <f t="shared" si="2"/>
        <v>0.81573140314685566</v>
      </c>
      <c r="AN10" s="8">
        <f t="shared" si="3"/>
        <v>0.84199271802577591</v>
      </c>
    </row>
    <row r="11" spans="1:42" x14ac:dyDescent="0.25">
      <c r="A11" s="54" t="s">
        <v>88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40.485999999999997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0</v>
      </c>
      <c r="AD11" s="4">
        <f t="shared" si="5"/>
        <v>0</v>
      </c>
      <c r="AE11" s="4">
        <f t="shared" si="6"/>
        <v>0</v>
      </c>
      <c r="AF11" s="4">
        <f t="shared" si="7"/>
        <v>0</v>
      </c>
      <c r="AG11" s="4">
        <f t="shared" si="8"/>
        <v>0.98</v>
      </c>
      <c r="AH11" s="4">
        <f t="shared" si="9"/>
        <v>1.3</v>
      </c>
      <c r="AI11" s="8">
        <f>'30.06.2014'!AK11</f>
        <v>1.224</v>
      </c>
      <c r="AJ11" s="8">
        <f>'30.06.2014'!AL11</f>
        <v>1.8239999999999998</v>
      </c>
      <c r="AK11" s="8">
        <f t="shared" si="0"/>
        <v>0.97989817704056492</v>
      </c>
      <c r="AL11" s="8">
        <f t="shared" si="1"/>
        <v>1.299988393108823</v>
      </c>
      <c r="AM11" s="8">
        <f t="shared" si="2"/>
        <v>0.98074142916150364</v>
      </c>
      <c r="AN11" s="8">
        <f t="shared" si="3"/>
        <v>1.7523994811932551</v>
      </c>
    </row>
    <row r="12" spans="1:42" s="36" customFormat="1" x14ac:dyDescent="0.25">
      <c r="A12" s="54" t="s">
        <v>20</v>
      </c>
      <c r="B12" s="34">
        <v>36.872999999999998</v>
      </c>
      <c r="C12" s="34">
        <v>11.788</v>
      </c>
      <c r="D12" s="34">
        <v>0</v>
      </c>
      <c r="E12" s="34">
        <v>36.313000000000002</v>
      </c>
      <c r="F12" s="34">
        <v>7.87</v>
      </c>
      <c r="G12" s="34">
        <v>0</v>
      </c>
      <c r="H12" s="34"/>
      <c r="I12" s="34">
        <v>0.8</v>
      </c>
      <c r="J12" s="34">
        <v>0.8</v>
      </c>
      <c r="K12" s="34">
        <v>1.6</v>
      </c>
      <c r="L12" s="34">
        <v>1.6</v>
      </c>
      <c r="M12" s="34">
        <v>0.96</v>
      </c>
      <c r="N12" s="34">
        <v>0.96</v>
      </c>
      <c r="O12" s="34">
        <v>1.92</v>
      </c>
      <c r="P12" s="34">
        <v>1.92</v>
      </c>
      <c r="Q12" s="34">
        <v>25.811</v>
      </c>
      <c r="R12" s="34">
        <v>8.2520000000000007</v>
      </c>
      <c r="S12" s="34">
        <v>0</v>
      </c>
      <c r="T12" s="34">
        <v>53.38</v>
      </c>
      <c r="U12" s="34">
        <v>11.569000000000001</v>
      </c>
      <c r="V12" s="34"/>
      <c r="W12" s="34"/>
      <c r="X12" s="34"/>
      <c r="Y12" s="34"/>
      <c r="Z12" s="34"/>
      <c r="AA12" s="34"/>
      <c r="AB12" s="34"/>
      <c r="AC12" s="34">
        <f t="shared" si="4"/>
        <v>0</v>
      </c>
      <c r="AD12" s="34">
        <f t="shared" si="5"/>
        <v>0</v>
      </c>
      <c r="AE12" s="34">
        <f t="shared" si="6"/>
        <v>0</v>
      </c>
      <c r="AF12" s="34">
        <f t="shared" si="7"/>
        <v>0</v>
      </c>
      <c r="AG12" s="4">
        <f t="shared" si="8"/>
        <v>0.8</v>
      </c>
      <c r="AH12" s="4">
        <f t="shared" si="9"/>
        <v>1.6</v>
      </c>
      <c r="AI12" s="8">
        <f>'30.06.2014'!AK12</f>
        <v>0.96</v>
      </c>
      <c r="AJ12" s="8">
        <f>'30.06.2014'!AL12</f>
        <v>1.92</v>
      </c>
      <c r="AK12" s="35">
        <f t="shared" si="0"/>
        <v>0.69999728798850114</v>
      </c>
      <c r="AL12" s="35">
        <f t="shared" si="1"/>
        <v>1.4699969707818137</v>
      </c>
      <c r="AM12" s="35">
        <f t="shared" si="2"/>
        <v>0.70003393281303028</v>
      </c>
      <c r="AN12" s="35">
        <f t="shared" si="3"/>
        <v>1.470012706480305</v>
      </c>
    </row>
    <row r="13" spans="1:42" x14ac:dyDescent="0.25">
      <c r="A13" s="54" t="s">
        <v>50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4">
        <f t="shared" si="8"/>
        <v>1.1499999999999999</v>
      </c>
      <c r="AH13" s="4">
        <f t="shared" si="9"/>
        <v>1.3</v>
      </c>
      <c r="AI13" s="8">
        <f>'30.06.2014'!AK13</f>
        <v>1.38</v>
      </c>
      <c r="AJ13" s="8">
        <f>'30.06.2014'!AL13</f>
        <v>1.5624</v>
      </c>
      <c r="AK13" s="8">
        <f t="shared" si="0"/>
        <v>1.1520338946782789</v>
      </c>
      <c r="AL13" s="8">
        <f t="shared" si="1"/>
        <v>1.3016703656114941</v>
      </c>
      <c r="AM13" s="8">
        <f t="shared" si="2"/>
        <v>1.2099607267705321</v>
      </c>
      <c r="AN13" s="8">
        <f t="shared" si="3"/>
        <v>1.3286790266512165</v>
      </c>
    </row>
    <row r="14" spans="1:42" x14ac:dyDescent="0.25">
      <c r="A14" s="54" t="s">
        <v>21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4"/>
        <v>0.11849604637715984</v>
      </c>
      <c r="AD14" s="4">
        <f t="shared" si="5"/>
        <v>0.11882713454940048</v>
      </c>
      <c r="AE14" s="4">
        <f t="shared" si="6"/>
        <v>7.8722718617255022E-2</v>
      </c>
      <c r="AF14" s="4">
        <f t="shared" si="7"/>
        <v>6.5533099571828804E-2</v>
      </c>
      <c r="AG14" s="4">
        <f t="shared" si="8"/>
        <v>0.99849604637715983</v>
      </c>
      <c r="AH14" s="4">
        <f t="shared" si="9"/>
        <v>1.0288271345494004</v>
      </c>
      <c r="AI14" s="8">
        <f>'30.06.2014'!AK14</f>
        <v>1.1925744127595772</v>
      </c>
      <c r="AJ14" s="8">
        <f>'30.06.2014'!AL14</f>
        <v>1.2289697058801907</v>
      </c>
      <c r="AK14" s="8">
        <f t="shared" si="0"/>
        <v>0.99849814896860367</v>
      </c>
      <c r="AL14" s="8">
        <f t="shared" si="1"/>
        <v>1.0288065780725819</v>
      </c>
      <c r="AM14" s="8">
        <f t="shared" si="2"/>
        <v>0.95872857770616671</v>
      </c>
      <c r="AN14" s="8">
        <f t="shared" si="3"/>
        <v>0.97554666713653904</v>
      </c>
    </row>
    <row r="15" spans="1:42" s="36" customFormat="1" x14ac:dyDescent="0.25">
      <c r="A15" s="54" t="s">
        <v>22</v>
      </c>
      <c r="B15" s="34">
        <v>48.48</v>
      </c>
      <c r="C15" s="34">
        <v>6.8789999999999996</v>
      </c>
      <c r="D15" s="34">
        <v>7.4999999999999997E-2</v>
      </c>
      <c r="E15" s="34">
        <v>46.804000000000002</v>
      </c>
      <c r="F15" s="34">
        <v>4.7789999999999999</v>
      </c>
      <c r="G15" s="34"/>
      <c r="H15" s="34"/>
      <c r="I15" s="34">
        <v>1.1399999999999999</v>
      </c>
      <c r="J15" s="34">
        <v>1.68</v>
      </c>
      <c r="K15" s="34">
        <v>1.68</v>
      </c>
      <c r="L15" s="34">
        <v>2.71</v>
      </c>
      <c r="M15" s="34">
        <v>1.3680000000000001</v>
      </c>
      <c r="N15" s="34">
        <v>2.016</v>
      </c>
      <c r="O15" s="34">
        <v>2.016</v>
      </c>
      <c r="P15" s="34">
        <v>3.2519999999999998</v>
      </c>
      <c r="Q15" s="34">
        <v>55.267000000000003</v>
      </c>
      <c r="R15" s="34">
        <v>11.557</v>
      </c>
      <c r="S15" s="34">
        <v>0.126</v>
      </c>
      <c r="T15" s="34">
        <v>78.631</v>
      </c>
      <c r="U15" s="34">
        <v>12.951000000000001</v>
      </c>
      <c r="V15" s="34">
        <v>0</v>
      </c>
      <c r="W15" s="34">
        <v>7.694</v>
      </c>
      <c r="X15" s="34">
        <v>0.33</v>
      </c>
      <c r="Y15" s="34">
        <v>1.9E-2</v>
      </c>
      <c r="Z15" s="34">
        <v>0</v>
      </c>
      <c r="AA15" s="34">
        <v>0</v>
      </c>
      <c r="AB15" s="34">
        <v>0</v>
      </c>
      <c r="AC15" s="34">
        <f t="shared" si="4"/>
        <v>0.15870462046204623</v>
      </c>
      <c r="AD15" s="34">
        <f t="shared" si="5"/>
        <v>0</v>
      </c>
      <c r="AE15" s="34">
        <f t="shared" si="6"/>
        <v>5.0186942766752951E-2</v>
      </c>
      <c r="AF15" s="34">
        <f t="shared" si="7"/>
        <v>0</v>
      </c>
      <c r="AG15" s="4">
        <f t="shared" si="8"/>
        <v>1.298704620462046</v>
      </c>
      <c r="AH15" s="4">
        <f t="shared" si="9"/>
        <v>1.68</v>
      </c>
      <c r="AI15" s="8">
        <f>'30.06.2014'!AK15</f>
        <v>1.8120969291832045</v>
      </c>
      <c r="AJ15" s="8">
        <f>'30.06.2014'!AL15</f>
        <v>2.1720000000000002</v>
      </c>
      <c r="AK15" s="35">
        <f t="shared" si="0"/>
        <v>1.2987004950495051</v>
      </c>
      <c r="AL15" s="35">
        <f t="shared" si="1"/>
        <v>1.6800059823946671</v>
      </c>
      <c r="AM15" s="35">
        <f t="shared" si="2"/>
        <v>1.7280127925570579</v>
      </c>
      <c r="AN15" s="35">
        <f t="shared" si="3"/>
        <v>2.7099811676082863</v>
      </c>
    </row>
    <row r="16" spans="1:42" x14ac:dyDescent="0.25">
      <c r="A16" s="54" t="s">
        <v>23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f>I16*1.2</f>
        <v>1.236</v>
      </c>
      <c r="N16" s="4">
        <f>J16*1.2</f>
        <v>1.008</v>
      </c>
      <c r="O16" s="4">
        <f>K16*1.2</f>
        <v>1.236</v>
      </c>
      <c r="P16" s="4">
        <f>L16*1.2</f>
        <v>1.008</v>
      </c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/>
      <c r="AB16" s="4"/>
      <c r="AC16" s="4">
        <f t="shared" si="4"/>
        <v>6.9620980531868437E-2</v>
      </c>
      <c r="AD16" s="4">
        <f t="shared" si="5"/>
        <v>3.5452454816255349E-2</v>
      </c>
      <c r="AE16" s="4">
        <f t="shared" si="6"/>
        <v>6.6647452986526398E-2</v>
      </c>
      <c r="AF16" s="4">
        <f t="shared" si="7"/>
        <v>0</v>
      </c>
      <c r="AG16" s="4">
        <f t="shared" si="8"/>
        <v>1.0996209805318684</v>
      </c>
      <c r="AH16" s="4">
        <f t="shared" si="9"/>
        <v>1.0654524548162554</v>
      </c>
      <c r="AI16" s="8">
        <f>'30.06.2014'!AK16</f>
        <v>1.056</v>
      </c>
      <c r="AJ16" s="8">
        <f>'30.06.2014'!AL16</f>
        <v>1.9679999999999997</v>
      </c>
      <c r="AK16" s="8">
        <f t="shared" si="0"/>
        <v>0.51169926678465538</v>
      </c>
      <c r="AL16" s="8">
        <f t="shared" si="1"/>
        <v>1.0327977651216991</v>
      </c>
      <c r="AM16" s="8">
        <f t="shared" si="2"/>
        <v>0.87509244802366659</v>
      </c>
      <c r="AN16" s="8">
        <f t="shared" si="3"/>
        <v>0.79187448988845555</v>
      </c>
    </row>
    <row r="17" spans="1:40" x14ac:dyDescent="0.25">
      <c r="A17" s="54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4"/>
        <v>0</v>
      </c>
      <c r="AD17" s="4">
        <f t="shared" si="5"/>
        <v>0</v>
      </c>
      <c r="AE17" s="4">
        <f t="shared" si="6"/>
        <v>0</v>
      </c>
      <c r="AF17" s="4">
        <f t="shared" si="7"/>
        <v>0</v>
      </c>
      <c r="AG17" s="4">
        <f t="shared" si="8"/>
        <v>0.88</v>
      </c>
      <c r="AH17" s="4">
        <f t="shared" si="9"/>
        <v>1.64</v>
      </c>
      <c r="AI17" s="8">
        <f>'30.06.2014'!AK17</f>
        <v>1.3312288930581613</v>
      </c>
      <c r="AJ17" s="8">
        <f>'30.06.2014'!AL17</f>
        <v>2.6896265576515788</v>
      </c>
      <c r="AK17" s="8">
        <f t="shared" si="0"/>
        <v>0.87942701671976364</v>
      </c>
      <c r="AL17" s="8">
        <f t="shared" si="1"/>
        <v>1.639238711141366</v>
      </c>
      <c r="AM17" s="8">
        <f t="shared" si="2"/>
        <v>1.0438565051643804</v>
      </c>
      <c r="AN17" s="8">
        <f t="shared" si="3"/>
        <v>1.8885325850953669</v>
      </c>
    </row>
    <row r="18" spans="1:40" s="36" customFormat="1" x14ac:dyDescent="0.25">
      <c r="A18" s="54" t="s">
        <v>85</v>
      </c>
      <c r="B18" s="34">
        <v>41.515999999999998</v>
      </c>
      <c r="C18" s="34">
        <v>14.92</v>
      </c>
      <c r="D18" s="34">
        <v>0</v>
      </c>
      <c r="E18" s="34">
        <v>38.89</v>
      </c>
      <c r="F18" s="34">
        <v>13.564</v>
      </c>
      <c r="G18" s="34">
        <v>0</v>
      </c>
      <c r="H18" s="34"/>
      <c r="I18" s="34">
        <v>1</v>
      </c>
      <c r="J18" s="34">
        <v>1</v>
      </c>
      <c r="K18" s="34">
        <v>2.08</v>
      </c>
      <c r="L18" s="34">
        <v>2.08</v>
      </c>
      <c r="M18" s="34">
        <v>1.2</v>
      </c>
      <c r="N18" s="34">
        <v>1.2</v>
      </c>
      <c r="O18" s="34">
        <v>2.496</v>
      </c>
      <c r="P18" s="34">
        <v>2.496</v>
      </c>
      <c r="Q18" s="34">
        <v>40.279000000000003</v>
      </c>
      <c r="R18" s="34">
        <v>14.988</v>
      </c>
      <c r="S18" s="34">
        <v>0</v>
      </c>
      <c r="T18" s="34">
        <v>80.891000000000005</v>
      </c>
      <c r="U18" s="34">
        <v>28.213000000000001</v>
      </c>
      <c r="V18" s="34">
        <v>0</v>
      </c>
      <c r="W18" s="34">
        <v>4.5049999999999999</v>
      </c>
      <c r="X18" s="34">
        <v>1.718</v>
      </c>
      <c r="Y18" s="34">
        <v>0</v>
      </c>
      <c r="Z18" s="34">
        <v>6.2770000000000001</v>
      </c>
      <c r="AA18" s="34">
        <v>2.1869999999999998</v>
      </c>
      <c r="AB18" s="34">
        <v>0</v>
      </c>
      <c r="AC18" s="34">
        <f t="shared" si="4"/>
        <v>0.1085123807688602</v>
      </c>
      <c r="AD18" s="34">
        <f t="shared" si="5"/>
        <v>0.16140395988686038</v>
      </c>
      <c r="AE18" s="34">
        <f t="shared" si="6"/>
        <v>0.11514745308310992</v>
      </c>
      <c r="AF18" s="34">
        <f t="shared" si="7"/>
        <v>0.16123562370982009</v>
      </c>
      <c r="AG18" s="4">
        <f t="shared" si="8"/>
        <v>1.1085123807688602</v>
      </c>
      <c r="AH18" s="4">
        <f t="shared" si="9"/>
        <v>2.2414039598868603</v>
      </c>
      <c r="AI18" s="8">
        <f>'30.06.2014'!AK18</f>
        <v>1.9369422632794455</v>
      </c>
      <c r="AJ18" s="8">
        <f>'30.06.2014'!AL18</f>
        <v>2.2080000000000002</v>
      </c>
      <c r="AK18" s="35">
        <f t="shared" si="0"/>
        <v>1.0787166393679548</v>
      </c>
      <c r="AL18" s="35">
        <f t="shared" si="1"/>
        <v>2.2413988171766523</v>
      </c>
      <c r="AM18" s="35">
        <f t="shared" si="2"/>
        <v>1.11970509383378</v>
      </c>
      <c r="AN18" s="35">
        <f t="shared" si="3"/>
        <v>2.2412267767620171</v>
      </c>
    </row>
    <row r="19" spans="1:40" x14ac:dyDescent="0.25">
      <c r="A19" s="55" t="s">
        <v>49</v>
      </c>
      <c r="B19" s="4" t="s">
        <v>59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 t="shared" si="8"/>
        <v>0</v>
      </c>
      <c r="AH19" s="4">
        <f t="shared" si="9"/>
        <v>0</v>
      </c>
      <c r="AI19" s="8">
        <f>'30.06.2014'!AK19</f>
        <v>1.0773868043991983</v>
      </c>
      <c r="AJ19" s="8">
        <f>'30.06.2014'!AL19</f>
        <v>2.0398377512685033</v>
      </c>
      <c r="AK19" s="8"/>
      <c r="AL19" s="8"/>
      <c r="AM19" s="8"/>
      <c r="AN19" s="8"/>
    </row>
    <row r="20" spans="1:40" x14ac:dyDescent="0.25">
      <c r="A20" s="54" t="s">
        <v>26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4"/>
        <v>5.9174293350611491E-3</v>
      </c>
      <c r="AD20" s="4">
        <f t="shared" si="5"/>
        <v>5.889227873654812E-3</v>
      </c>
      <c r="AE20" s="4">
        <f t="shared" si="6"/>
        <v>1.4628205774898577E-3</v>
      </c>
      <c r="AF20" s="4">
        <f t="shared" si="7"/>
        <v>9.4609936746499425E-4</v>
      </c>
      <c r="AG20" s="4">
        <f t="shared" si="8"/>
        <v>0.88369138252207013</v>
      </c>
      <c r="AH20" s="4">
        <f t="shared" si="9"/>
        <v>1.6710127549342522</v>
      </c>
      <c r="AI20" s="8">
        <f>'30.06.2014'!AK20</f>
        <v>0.96</v>
      </c>
      <c r="AJ20" s="8">
        <f>'30.06.2014'!AL20</f>
        <v>1.3679999999999999</v>
      </c>
      <c r="AK20" s="8">
        <f t="shared" si="0"/>
        <v>0.88369138252207025</v>
      </c>
      <c r="AL20" s="8">
        <f t="shared" si="1"/>
        <v>1.6710127549342522</v>
      </c>
      <c r="AM20" s="8">
        <f t="shared" si="2"/>
        <v>0.94171776930670958</v>
      </c>
      <c r="AN20" s="8">
        <f t="shared" si="3"/>
        <v>2.1638049413418394</v>
      </c>
    </row>
    <row r="21" spans="1:40" s="36" customFormat="1" x14ac:dyDescent="0.25">
      <c r="A21" s="54" t="s">
        <v>27</v>
      </c>
      <c r="B21" s="34">
        <v>27.053999999999998</v>
      </c>
      <c r="C21" s="34">
        <v>8.9260000000000002</v>
      </c>
      <c r="D21" s="34">
        <v>0</v>
      </c>
      <c r="E21" s="34">
        <v>24.202999999999999</v>
      </c>
      <c r="F21" s="34">
        <v>3.0680000000000001</v>
      </c>
      <c r="G21" s="34">
        <v>0</v>
      </c>
      <c r="H21" s="34"/>
      <c r="I21" s="34">
        <v>0.8</v>
      </c>
      <c r="J21" s="34">
        <v>0.8</v>
      </c>
      <c r="K21" s="34">
        <v>1.1399999999999999</v>
      </c>
      <c r="L21" s="34">
        <v>1.1399999999999999</v>
      </c>
      <c r="M21" s="34">
        <v>0.96</v>
      </c>
      <c r="N21" s="34">
        <v>0.96</v>
      </c>
      <c r="O21" s="34">
        <v>1.37</v>
      </c>
      <c r="P21" s="34">
        <v>1.37</v>
      </c>
      <c r="Q21" s="34">
        <v>20.622</v>
      </c>
      <c r="R21" s="34">
        <v>8.1769999999999996</v>
      </c>
      <c r="S21" s="34">
        <v>0</v>
      </c>
      <c r="T21" s="34">
        <v>26.148</v>
      </c>
      <c r="U21" s="34">
        <v>4.976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f t="shared" si="4"/>
        <v>0</v>
      </c>
      <c r="AD21" s="34">
        <f t="shared" si="5"/>
        <v>0</v>
      </c>
      <c r="AE21" s="34">
        <f t="shared" si="6"/>
        <v>0</v>
      </c>
      <c r="AF21" s="34">
        <f t="shared" si="7"/>
        <v>0</v>
      </c>
      <c r="AG21" s="4">
        <f t="shared" si="8"/>
        <v>0.8</v>
      </c>
      <c r="AH21" s="4">
        <f t="shared" si="9"/>
        <v>1.1399999999999999</v>
      </c>
      <c r="AI21" s="8">
        <f>'30.06.2014'!AK21</f>
        <v>1.3320000000000001</v>
      </c>
      <c r="AJ21" s="8">
        <f>'30.06.2014'!AL21</f>
        <v>1.704</v>
      </c>
      <c r="AK21" s="35">
        <f t="shared" si="0"/>
        <v>0.76225327123530717</v>
      </c>
      <c r="AL21" s="35">
        <f t="shared" si="1"/>
        <v>1.0803619386026526</v>
      </c>
      <c r="AM21" s="35">
        <f t="shared" si="2"/>
        <v>0.9160878332959892</v>
      </c>
      <c r="AN21" s="35">
        <f t="shared" si="3"/>
        <v>1.621903520208605</v>
      </c>
    </row>
    <row r="22" spans="1:40" x14ac:dyDescent="0.25">
      <c r="A22" s="54" t="s">
        <v>44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4"/>
        <v>0</v>
      </c>
      <c r="AD22" s="4">
        <f t="shared" si="5"/>
        <v>0</v>
      </c>
      <c r="AE22" s="4">
        <f t="shared" si="6"/>
        <v>0</v>
      </c>
      <c r="AF22" s="4">
        <f t="shared" si="7"/>
        <v>0</v>
      </c>
      <c r="AG22" s="4">
        <f t="shared" si="8"/>
        <v>1.1100000000000001</v>
      </c>
      <c r="AH22" s="4">
        <f t="shared" si="9"/>
        <v>1.42</v>
      </c>
      <c r="AI22" s="8">
        <f>'30.06.2014'!AK22</f>
        <v>1.0956912316942711</v>
      </c>
      <c r="AJ22" s="8">
        <f>'30.06.2014'!AL22</f>
        <v>1.8521735909308636</v>
      </c>
      <c r="AK22" s="8">
        <f t="shared" si="0"/>
        <v>1.0845812438757276</v>
      </c>
      <c r="AL22" s="8">
        <f t="shared" si="1"/>
        <v>1.373533830622842</v>
      </c>
      <c r="AM22" s="8">
        <f t="shared" si="2"/>
        <v>1.080019864260884</v>
      </c>
      <c r="AN22" s="8">
        <f t="shared" si="3"/>
        <v>1.3716961563845502</v>
      </c>
    </row>
    <row r="23" spans="1:40" x14ac:dyDescent="0.25">
      <c r="A23" s="54" t="s">
        <v>84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4"/>
        <v>0.10616369895976012</v>
      </c>
      <c r="AD23" s="4">
        <f t="shared" si="5"/>
        <v>0.10538616644262495</v>
      </c>
      <c r="AE23" s="4">
        <f t="shared" si="6"/>
        <v>0.17103031745559491</v>
      </c>
      <c r="AF23" s="4">
        <f t="shared" si="7"/>
        <v>0.16326458289035367</v>
      </c>
      <c r="AG23" s="4">
        <f t="shared" si="8"/>
        <v>0.86816369895976009</v>
      </c>
      <c r="AH23" s="4">
        <f t="shared" si="9"/>
        <v>1.3183861664426251</v>
      </c>
      <c r="AI23" s="8">
        <f>'30.06.2014'!AK23</f>
        <v>1.0680000000000001</v>
      </c>
      <c r="AJ23" s="8">
        <f>'30.06.2014'!AL23</f>
        <v>1.0680000000000001</v>
      </c>
      <c r="AK23" s="8">
        <f t="shared" si="0"/>
        <v>0.867745159737904</v>
      </c>
      <c r="AL23" s="8">
        <f t="shared" si="1"/>
        <v>1.3183505438103387</v>
      </c>
      <c r="AM23" s="8">
        <f t="shared" si="2"/>
        <v>0.93286424087352371</v>
      </c>
      <c r="AN23" s="8">
        <f t="shared" si="3"/>
        <v>1.8613296477425756</v>
      </c>
    </row>
    <row r="24" spans="1:40" s="36" customFormat="1" x14ac:dyDescent="0.25">
      <c r="A24" s="54" t="s">
        <v>69</v>
      </c>
      <c r="B24" s="34">
        <v>65.808000000000007</v>
      </c>
      <c r="C24" s="34">
        <v>30.744</v>
      </c>
      <c r="D24" s="34">
        <v>0</v>
      </c>
      <c r="E24" s="34">
        <v>62.63</v>
      </c>
      <c r="F24" s="34">
        <v>20.655000000000001</v>
      </c>
      <c r="G24" s="34"/>
      <c r="H24" s="34"/>
      <c r="I24" s="34">
        <v>0.89</v>
      </c>
      <c r="J24" s="34">
        <v>1.28</v>
      </c>
      <c r="K24" s="34">
        <v>0.89</v>
      </c>
      <c r="L24" s="34">
        <v>1.28</v>
      </c>
      <c r="M24" s="34">
        <v>1.0680000000000001</v>
      </c>
      <c r="N24" s="34">
        <v>1.536</v>
      </c>
      <c r="O24" s="34">
        <v>1.0680000000000001</v>
      </c>
      <c r="P24" s="34">
        <v>1.536</v>
      </c>
      <c r="Q24" s="34">
        <v>58.569000000000003</v>
      </c>
      <c r="R24" s="34">
        <v>39.351999999999997</v>
      </c>
      <c r="S24" s="34">
        <v>0</v>
      </c>
      <c r="T24" s="34">
        <v>56.006</v>
      </c>
      <c r="U24" s="34">
        <v>30.353000000000002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f t="shared" si="4"/>
        <v>0</v>
      </c>
      <c r="AD24" s="34">
        <f t="shared" si="5"/>
        <v>0</v>
      </c>
      <c r="AE24" s="34">
        <f t="shared" si="6"/>
        <v>0</v>
      </c>
      <c r="AF24" s="34">
        <f t="shared" si="7"/>
        <v>0</v>
      </c>
      <c r="AG24" s="4">
        <f t="shared" si="8"/>
        <v>0.89</v>
      </c>
      <c r="AH24" s="4">
        <f t="shared" si="9"/>
        <v>0.89</v>
      </c>
      <c r="AI24" s="8">
        <f>'30.06.2014'!AK24</f>
        <v>0.89999999999999991</v>
      </c>
      <c r="AJ24" s="8">
        <f>'30.06.2014'!AL24</f>
        <v>1.488</v>
      </c>
      <c r="AK24" s="35">
        <f t="shared" si="0"/>
        <v>0.88999817651349378</v>
      </c>
      <c r="AL24" s="35">
        <f t="shared" si="1"/>
        <v>0.8942359891425834</v>
      </c>
      <c r="AM24" s="35">
        <f t="shared" si="2"/>
        <v>1.2799895914650012</v>
      </c>
      <c r="AN24" s="35">
        <f t="shared" si="3"/>
        <v>1.469523117889131</v>
      </c>
    </row>
    <row r="25" spans="1:40" x14ac:dyDescent="0.25">
      <c r="A25" s="54" t="s">
        <v>28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4"/>
        <v>0</v>
      </c>
      <c r="AD25" s="4">
        <f t="shared" si="5"/>
        <v>0</v>
      </c>
      <c r="AE25" s="4">
        <f t="shared" si="6"/>
        <v>0</v>
      </c>
      <c r="AF25" s="4">
        <f t="shared" si="7"/>
        <v>0</v>
      </c>
      <c r="AG25" s="4">
        <f t="shared" si="8"/>
        <v>0.75</v>
      </c>
      <c r="AH25" s="4">
        <f t="shared" si="9"/>
        <v>1.24</v>
      </c>
      <c r="AI25" s="8">
        <f>'30.06.2014'!AK25</f>
        <v>1.3956</v>
      </c>
      <c r="AJ25" s="8">
        <f>'30.06.2014'!AL25</f>
        <v>1.5984</v>
      </c>
      <c r="AK25" s="8">
        <f t="shared" si="0"/>
        <v>0.75615624673314896</v>
      </c>
      <c r="AL25" s="8">
        <f t="shared" si="1"/>
        <v>1.2315762399589876</v>
      </c>
      <c r="AM25" s="8">
        <f t="shared" si="2"/>
        <v>0.65771646125267458</v>
      </c>
      <c r="AN25" s="8">
        <f t="shared" si="3"/>
        <v>1.1102469659745284</v>
      </c>
    </row>
    <row r="26" spans="1:40" x14ac:dyDescent="0.25">
      <c r="A26" s="54" t="s">
        <v>93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4">
        <f t="shared" si="8"/>
        <v>0.95</v>
      </c>
      <c r="AH26" s="4">
        <f t="shared" si="9"/>
        <v>1.2</v>
      </c>
      <c r="AI26" s="8">
        <f>'30.06.2014'!AK26</f>
        <v>0.74399999999999999</v>
      </c>
      <c r="AJ26" s="8">
        <f>'30.06.2014'!AL26</f>
        <v>1.464</v>
      </c>
      <c r="AK26" s="8">
        <f>(Q26+W26)/B26</f>
        <v>0.94997561885093085</v>
      </c>
      <c r="AL26" s="8">
        <f>(T26+Z26)/E26</f>
        <v>1.199990389697756</v>
      </c>
      <c r="AM26" s="8">
        <f>(R26+X26)/C26</f>
        <v>1.0500039249548629</v>
      </c>
      <c r="AN26" s="8">
        <f>(U26+V26+AA26+AB26)/(F26+G26)</f>
        <v>1.4598601909633748</v>
      </c>
    </row>
    <row r="27" spans="1:40" s="36" customFormat="1" x14ac:dyDescent="0.25">
      <c r="A27" s="55" t="s">
        <v>51</v>
      </c>
      <c r="B27" s="34">
        <v>86.088999999999999</v>
      </c>
      <c r="C27" s="34">
        <v>29.715</v>
      </c>
      <c r="D27" s="34">
        <v>1.278</v>
      </c>
      <c r="E27" s="34">
        <v>82.031999999999996</v>
      </c>
      <c r="F27" s="34">
        <v>161.767</v>
      </c>
      <c r="G27" s="34">
        <v>6.4000000000000001E-2</v>
      </c>
      <c r="H27" s="34"/>
      <c r="I27" s="34">
        <v>0.62</v>
      </c>
      <c r="J27" s="34">
        <v>0.9</v>
      </c>
      <c r="K27" s="34">
        <v>1.22</v>
      </c>
      <c r="L27" s="34">
        <v>1.38</v>
      </c>
      <c r="M27" s="34">
        <f>I27*1.2</f>
        <v>0.74399999999999999</v>
      </c>
      <c r="N27" s="34">
        <f>J27*1.2</f>
        <v>1.08</v>
      </c>
      <c r="O27" s="34">
        <f>K27*1.2</f>
        <v>1.464</v>
      </c>
      <c r="P27" s="34">
        <f>L27*1.2</f>
        <v>1.6559999999999999</v>
      </c>
      <c r="Q27" s="34">
        <v>53.636000000000003</v>
      </c>
      <c r="R27" s="34">
        <v>26.614999999999998</v>
      </c>
      <c r="S27" s="34">
        <v>1.1499999999999999</v>
      </c>
      <c r="T27" s="34">
        <v>100.179</v>
      </c>
      <c r="U27" s="34">
        <v>239.465</v>
      </c>
      <c r="V27" s="34">
        <v>8.7999999999999995E-2</v>
      </c>
      <c r="W27" s="34"/>
      <c r="X27" s="34"/>
      <c r="Y27" s="34"/>
      <c r="Z27" s="34"/>
      <c r="AA27" s="34"/>
      <c r="AB27" s="34"/>
      <c r="AC27" s="34">
        <f t="shared" si="4"/>
        <v>0</v>
      </c>
      <c r="AD27" s="34">
        <f t="shared" si="5"/>
        <v>0</v>
      </c>
      <c r="AE27" s="34">
        <f t="shared" si="6"/>
        <v>0</v>
      </c>
      <c r="AF27" s="34">
        <f t="shared" si="7"/>
        <v>0</v>
      </c>
      <c r="AG27" s="4">
        <f t="shared" si="8"/>
        <v>0.62</v>
      </c>
      <c r="AH27" s="4">
        <f t="shared" si="9"/>
        <v>1.22</v>
      </c>
      <c r="AI27" s="8">
        <f>'30.06.2014'!AK27</f>
        <v>1.1879999999999999</v>
      </c>
      <c r="AJ27" s="8">
        <f>'30.06.2014'!AL27</f>
        <v>1.032</v>
      </c>
      <c r="AK27" s="35">
        <f t="shared" ref="AK27:AK43" si="10">(Q27+W27)/B27</f>
        <v>0.62302965535666577</v>
      </c>
      <c r="AL27" s="35">
        <f t="shared" ref="AL27:AL43" si="11">(T27+Z27)/E27</f>
        <v>1.221218548858982</v>
      </c>
      <c r="AM27" s="35">
        <f t="shared" ref="AM27:AM43" si="12">(R27+X27)/C27</f>
        <v>0.89567558472152109</v>
      </c>
      <c r="AN27" s="35">
        <f t="shared" ref="AN27:AN43" si="13">(U27+V27+AA27+AB27)/(F27+G27)</f>
        <v>1.4802664508036163</v>
      </c>
    </row>
    <row r="28" spans="1:40" x14ac:dyDescent="0.25">
      <c r="A28" s="54" t="s">
        <v>94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4">
        <f t="shared" si="8"/>
        <v>0.76400000000000001</v>
      </c>
      <c r="AH28" s="4">
        <f t="shared" si="9"/>
        <v>0.64500000000000002</v>
      </c>
      <c r="AI28" s="8">
        <f>'30.06.2014'!AK28</f>
        <v>0.85199999999999998</v>
      </c>
      <c r="AJ28" s="8">
        <f>'30.06.2014'!AL28</f>
        <v>1.1279999999999999</v>
      </c>
      <c r="AK28" s="8">
        <f t="shared" si="10"/>
        <v>0.76399873769748139</v>
      </c>
      <c r="AL28" s="8">
        <f t="shared" si="11"/>
        <v>0.64499962748652739</v>
      </c>
      <c r="AM28" s="8">
        <f t="shared" si="12"/>
        <v>0.76400345399595515</v>
      </c>
      <c r="AN28" s="8">
        <f t="shared" si="13"/>
        <v>0.64499891706945289</v>
      </c>
    </row>
    <row r="29" spans="1:40" x14ac:dyDescent="0.25">
      <c r="A29" s="54" t="s">
        <v>31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4">
        <f t="shared" si="8"/>
        <v>0.71</v>
      </c>
      <c r="AH29" s="4">
        <f t="shared" si="9"/>
        <v>0.94</v>
      </c>
      <c r="AI29" s="8">
        <f>'30.06.2014'!AK29</f>
        <v>1.3559999999999999</v>
      </c>
      <c r="AJ29" s="8">
        <f>'30.06.2014'!AL29</f>
        <v>1.3775999999999999</v>
      </c>
      <c r="AK29" s="8">
        <f t="shared" si="10"/>
        <v>0.72615968478812642</v>
      </c>
      <c r="AL29" s="8">
        <f t="shared" si="11"/>
        <v>0.91472088969194165</v>
      </c>
      <c r="AM29" s="8">
        <f t="shared" si="12"/>
        <v>0.71665866739007955</v>
      </c>
      <c r="AN29" s="8">
        <f t="shared" si="13"/>
        <v>0.93633352400462933</v>
      </c>
    </row>
    <row r="30" spans="1:40" s="36" customFormat="1" x14ac:dyDescent="0.25">
      <c r="A30" s="54" t="s">
        <v>32</v>
      </c>
      <c r="B30" s="34">
        <v>64.039000000000001</v>
      </c>
      <c r="C30" s="34">
        <v>43.48</v>
      </c>
      <c r="D30" s="34"/>
      <c r="E30" s="34">
        <v>50.304000000000002</v>
      </c>
      <c r="F30" s="34">
        <v>116.218</v>
      </c>
      <c r="G30" s="34"/>
      <c r="H30" s="34"/>
      <c r="I30" s="34">
        <v>1.1399999999999999</v>
      </c>
      <c r="J30" s="34">
        <v>1.29</v>
      </c>
      <c r="K30" s="34">
        <v>1.1399999999999999</v>
      </c>
      <c r="L30" s="34">
        <v>2</v>
      </c>
      <c r="M30" s="34">
        <v>1.3680000000000001</v>
      </c>
      <c r="N30" s="34">
        <v>1.548</v>
      </c>
      <c r="O30" s="34">
        <v>1.3680000000000001</v>
      </c>
      <c r="P30" s="34">
        <v>2.4</v>
      </c>
      <c r="Q30" s="34">
        <v>72.759</v>
      </c>
      <c r="R30" s="34">
        <v>56.183</v>
      </c>
      <c r="S30" s="34"/>
      <c r="T30" s="34">
        <v>57.56</v>
      </c>
      <c r="U30" s="34">
        <v>232.012</v>
      </c>
      <c r="V30" s="34"/>
      <c r="W30" s="34"/>
      <c r="X30" s="34"/>
      <c r="Y30" s="34"/>
      <c r="Z30" s="34"/>
      <c r="AA30" s="34"/>
      <c r="AB30" s="34"/>
      <c r="AC30" s="34">
        <v>0</v>
      </c>
      <c r="AD30" s="34">
        <v>0</v>
      </c>
      <c r="AE30" s="34">
        <v>0</v>
      </c>
      <c r="AF30" s="34">
        <v>0</v>
      </c>
      <c r="AG30" s="4">
        <f t="shared" si="8"/>
        <v>1.1399999999999999</v>
      </c>
      <c r="AH30" s="4">
        <f t="shared" si="9"/>
        <v>1.1399999999999999</v>
      </c>
      <c r="AI30" s="8">
        <f>'30.06.2014'!AK30</f>
        <v>0.92399999999999993</v>
      </c>
      <c r="AJ30" s="8">
        <f>'30.06.2014'!AL30</f>
        <v>0.70799999999999996</v>
      </c>
      <c r="AK30" s="35">
        <f t="shared" si="10"/>
        <v>1.1361670232202252</v>
      </c>
      <c r="AL30" s="35">
        <f t="shared" si="11"/>
        <v>1.1442430025445292</v>
      </c>
      <c r="AM30" s="35">
        <f t="shared" si="12"/>
        <v>1.2921573137074518</v>
      </c>
      <c r="AN30" s="35">
        <f t="shared" si="13"/>
        <v>1.9963516839043864</v>
      </c>
    </row>
    <row r="31" spans="1:40" x14ac:dyDescent="0.25">
      <c r="A31" s="54" t="s">
        <v>95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4">
        <f t="shared" si="8"/>
        <v>0.77</v>
      </c>
      <c r="AH31" s="4">
        <f t="shared" si="9"/>
        <v>0.59</v>
      </c>
      <c r="AI31" s="8">
        <f>'30.06.2014'!AK31</f>
        <v>1.3440000000000001</v>
      </c>
      <c r="AJ31" s="8">
        <f>'30.06.2014'!AL31</f>
        <v>2.028</v>
      </c>
      <c r="AK31" s="8">
        <f t="shared" si="10"/>
        <v>0.76098776051466765</v>
      </c>
      <c r="AL31" s="8">
        <f t="shared" si="11"/>
        <v>0.58309961193879967</v>
      </c>
      <c r="AM31" s="8">
        <f t="shared" si="12"/>
        <v>0.89000139840581727</v>
      </c>
      <c r="AN31" s="8">
        <f t="shared" si="13"/>
        <v>0.85747002559612018</v>
      </c>
    </row>
    <row r="32" spans="1:40" x14ac:dyDescent="0.25">
      <c r="A32" s="54" t="s">
        <v>91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4"/>
        <v>0</v>
      </c>
      <c r="AD32" s="4">
        <f t="shared" si="5"/>
        <v>0</v>
      </c>
      <c r="AE32" s="4">
        <f t="shared" si="6"/>
        <v>0</v>
      </c>
      <c r="AF32" s="4">
        <f t="shared" si="7"/>
        <v>0</v>
      </c>
      <c r="AG32" s="4">
        <f t="shared" si="8"/>
        <v>0.89</v>
      </c>
      <c r="AH32" s="4">
        <f t="shared" si="9"/>
        <v>1.32</v>
      </c>
      <c r="AI32" s="8">
        <f>'30.06.2014'!AK32</f>
        <v>1.1399999999999999</v>
      </c>
      <c r="AJ32" s="8">
        <f>'30.06.2014'!AL32</f>
        <v>0.93599999999999994</v>
      </c>
      <c r="AK32" s="8">
        <f t="shared" si="10"/>
        <v>0.91588165515316444</v>
      </c>
      <c r="AL32" s="8">
        <f t="shared" si="11"/>
        <v>1.3636522205823158</v>
      </c>
      <c r="AM32" s="8">
        <f t="shared" si="12"/>
        <v>1.540762331838565</v>
      </c>
      <c r="AN32" s="8">
        <f t="shared" si="13"/>
        <v>2.2919541323690349</v>
      </c>
    </row>
    <row r="33" spans="1:40" s="36" customFormat="1" x14ac:dyDescent="0.25">
      <c r="A33" s="54" t="s">
        <v>35</v>
      </c>
      <c r="B33" s="34">
        <v>6860</v>
      </c>
      <c r="C33" s="34">
        <v>2735</v>
      </c>
      <c r="D33" s="34">
        <v>0</v>
      </c>
      <c r="E33" s="34">
        <v>6832</v>
      </c>
      <c r="F33" s="34">
        <v>5116</v>
      </c>
      <c r="G33" s="34">
        <v>0</v>
      </c>
      <c r="H33" s="34">
        <v>10903</v>
      </c>
      <c r="I33" s="34">
        <v>0.95</v>
      </c>
      <c r="J33" s="34">
        <v>2.3199999999999998</v>
      </c>
      <c r="K33" s="34">
        <v>0.78</v>
      </c>
      <c r="L33" s="34">
        <v>1.72</v>
      </c>
      <c r="M33" s="34">
        <v>1.1399999999999999</v>
      </c>
      <c r="N33" s="34">
        <v>2.78</v>
      </c>
      <c r="O33" s="34">
        <v>0.94</v>
      </c>
      <c r="P33" s="34">
        <v>2.06</v>
      </c>
      <c r="Q33" s="34">
        <v>6517</v>
      </c>
      <c r="R33" s="34">
        <v>5806</v>
      </c>
      <c r="S33" s="34">
        <v>0</v>
      </c>
      <c r="T33" s="34">
        <v>5329</v>
      </c>
      <c r="U33" s="34">
        <v>7493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f t="shared" si="4"/>
        <v>0</v>
      </c>
      <c r="AD33" s="34">
        <f t="shared" si="5"/>
        <v>0</v>
      </c>
      <c r="AE33" s="34">
        <f t="shared" si="6"/>
        <v>0</v>
      </c>
      <c r="AF33" s="34">
        <f t="shared" si="7"/>
        <v>0</v>
      </c>
      <c r="AG33" s="4">
        <f t="shared" si="8"/>
        <v>0.95</v>
      </c>
      <c r="AH33" s="4">
        <f t="shared" si="9"/>
        <v>0.78</v>
      </c>
      <c r="AI33" s="8">
        <f>'30.06.2014'!AK33</f>
        <v>1.0691999999999999</v>
      </c>
      <c r="AJ33" s="8">
        <f>'30.06.2014'!AL33</f>
        <v>1.3499999999999999</v>
      </c>
      <c r="AK33" s="35">
        <f t="shared" si="10"/>
        <v>0.95</v>
      </c>
      <c r="AL33" s="35">
        <f t="shared" si="11"/>
        <v>0.78000585480093676</v>
      </c>
      <c r="AM33" s="35">
        <f t="shared" si="12"/>
        <v>2.122851919561243</v>
      </c>
      <c r="AN33" s="35">
        <f t="shared" si="13"/>
        <v>1.4646207974980454</v>
      </c>
    </row>
    <row r="34" spans="1:40" x14ac:dyDescent="0.25">
      <c r="A34" s="54" t="s">
        <v>36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4">
        <f t="shared" si="8"/>
        <v>0.89</v>
      </c>
      <c r="AH34" s="4">
        <f t="shared" si="9"/>
        <v>1.1299999999999999</v>
      </c>
      <c r="AI34" s="8">
        <f>'30.06.2014'!AK34</f>
        <v>0.69599999999999995</v>
      </c>
      <c r="AJ34" s="8">
        <f>'30.06.2014'!AL34</f>
        <v>1.2</v>
      </c>
      <c r="AK34" s="8">
        <f t="shared" si="10"/>
        <v>0.89198693402935159</v>
      </c>
      <c r="AL34" s="8">
        <f t="shared" si="11"/>
        <v>1.125046284051838</v>
      </c>
      <c r="AM34" s="8">
        <f t="shared" si="12"/>
        <v>1.0499937382592361</v>
      </c>
      <c r="AN34" s="8">
        <f t="shared" si="13"/>
        <v>1.3250159948816378</v>
      </c>
    </row>
    <row r="35" spans="1:40" x14ac:dyDescent="0.25">
      <c r="A35" s="54" t="s">
        <v>79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4"/>
        <v>0</v>
      </c>
      <c r="AD35" s="4">
        <f t="shared" si="5"/>
        <v>0</v>
      </c>
      <c r="AE35" s="4">
        <f t="shared" si="6"/>
        <v>0</v>
      </c>
      <c r="AF35" s="4">
        <f t="shared" si="7"/>
        <v>0</v>
      </c>
      <c r="AG35" s="4">
        <f t="shared" si="8"/>
        <v>0.57999999999999996</v>
      </c>
      <c r="AH35" s="4">
        <f t="shared" si="9"/>
        <v>1</v>
      </c>
      <c r="AI35" s="8">
        <f>'30.06.2014'!AK35</f>
        <v>1.1805996265670846</v>
      </c>
      <c r="AJ35" s="8">
        <f>'30.06.2014'!AL35</f>
        <v>1.6739285250162443</v>
      </c>
      <c r="AK35" s="8">
        <f t="shared" si="10"/>
        <v>0.58041581642691309</v>
      </c>
      <c r="AL35" s="8">
        <f t="shared" si="11"/>
        <v>1.0000077174352295</v>
      </c>
      <c r="AM35" s="8">
        <f t="shared" si="12"/>
        <v>0.58043368497948133</v>
      </c>
      <c r="AN35" s="8">
        <f t="shared" si="13"/>
        <v>1.3255250168251249</v>
      </c>
    </row>
    <row r="36" spans="1:40" s="36" customFormat="1" x14ac:dyDescent="0.25">
      <c r="A36" s="54" t="s">
        <v>37</v>
      </c>
      <c r="B36" s="34">
        <v>20.646000000000001</v>
      </c>
      <c r="C36" s="34">
        <v>6.5039999999999996</v>
      </c>
      <c r="D36" s="34">
        <v>0</v>
      </c>
      <c r="E36" s="34">
        <v>19.945</v>
      </c>
      <c r="F36" s="34">
        <v>6.3179999999999996</v>
      </c>
      <c r="G36" s="34">
        <v>0</v>
      </c>
      <c r="H36" s="34"/>
      <c r="I36" s="34">
        <v>0.70399999999999996</v>
      </c>
      <c r="J36" s="34">
        <v>0.70399999999999996</v>
      </c>
      <c r="K36" s="34">
        <v>1.3540000000000001</v>
      </c>
      <c r="L36" s="34">
        <v>1.3540000000000001</v>
      </c>
      <c r="M36" s="34">
        <v>0.84</v>
      </c>
      <c r="N36" s="34">
        <v>0.84</v>
      </c>
      <c r="O36" s="34">
        <v>1.62</v>
      </c>
      <c r="P36" s="34">
        <v>1.62</v>
      </c>
      <c r="Q36" s="34">
        <v>14.535</v>
      </c>
      <c r="R36" s="34">
        <v>4.5789999999999997</v>
      </c>
      <c r="S36" s="34">
        <v>0</v>
      </c>
      <c r="T36" s="34">
        <v>27.006</v>
      </c>
      <c r="U36" s="34">
        <v>8.5540000000000003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f t="shared" si="4"/>
        <v>0</v>
      </c>
      <c r="AD36" s="34">
        <f t="shared" si="5"/>
        <v>0</v>
      </c>
      <c r="AE36" s="34">
        <f t="shared" si="6"/>
        <v>0</v>
      </c>
      <c r="AF36" s="34">
        <f t="shared" si="7"/>
        <v>0</v>
      </c>
      <c r="AG36" s="4">
        <f t="shared" si="8"/>
        <v>0.70399999999999996</v>
      </c>
      <c r="AH36" s="4">
        <f t="shared" si="9"/>
        <v>1.3540000000000001</v>
      </c>
      <c r="AI36" s="8">
        <f>'30.06.2014'!AK36</f>
        <v>1.704</v>
      </c>
      <c r="AJ36" s="8">
        <f>'30.06.2014'!AL36</f>
        <v>2.64</v>
      </c>
      <c r="AK36" s="35">
        <f t="shared" si="10"/>
        <v>0.70401046207497819</v>
      </c>
      <c r="AL36" s="35">
        <f t="shared" si="11"/>
        <v>1.3540235648032088</v>
      </c>
      <c r="AM36" s="35">
        <f t="shared" si="12"/>
        <v>0.70402829028290281</v>
      </c>
      <c r="AN36" s="35">
        <f t="shared" si="13"/>
        <v>1.3539094650205763</v>
      </c>
    </row>
    <row r="37" spans="1:40" x14ac:dyDescent="0.25">
      <c r="A37" s="54" t="s">
        <v>81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4">
        <f t="shared" si="8"/>
        <v>0.80400000000000005</v>
      </c>
      <c r="AH37" s="4">
        <f t="shared" si="9"/>
        <v>0.90300000000000002</v>
      </c>
      <c r="AI37" s="8">
        <f>'30.06.2014'!AK37</f>
        <v>1.0920000000000001</v>
      </c>
      <c r="AJ37" s="8">
        <f>'30.06.2014'!AL37</f>
        <v>1.1879999999999999</v>
      </c>
      <c r="AK37" s="8">
        <f t="shared" si="10"/>
        <v>0.79768577372009708</v>
      </c>
      <c r="AL37" s="8">
        <f t="shared" si="11"/>
        <v>0.90181023221093604</v>
      </c>
      <c r="AM37" s="8">
        <f t="shared" si="12"/>
        <v>0.95315272684254126</v>
      </c>
      <c r="AN37" s="8">
        <f t="shared" si="13"/>
        <v>1.0535346012832263</v>
      </c>
    </row>
    <row r="38" spans="1:40" x14ac:dyDescent="0.25">
      <c r="A38" s="54" t="s">
        <v>39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4">
        <f t="shared" si="8"/>
        <v>1.01</v>
      </c>
      <c r="AH38" s="4">
        <f t="shared" si="9"/>
        <v>1.18</v>
      </c>
      <c r="AI38" s="8">
        <f>'30.06.2014'!AK38</f>
        <v>1.2096</v>
      </c>
      <c r="AJ38" s="8">
        <f>'30.06.2014'!AL38</f>
        <v>1.41</v>
      </c>
      <c r="AK38" s="8">
        <f t="shared" si="10"/>
        <v>1.0076549220165065</v>
      </c>
      <c r="AL38" s="8">
        <f t="shared" si="11"/>
        <v>1.1770239741039215</v>
      </c>
      <c r="AM38" s="8">
        <f t="shared" si="12"/>
        <v>1.0085282298863867</v>
      </c>
      <c r="AN38" s="8">
        <f t="shared" si="13"/>
        <v>1.1675336016402156</v>
      </c>
    </row>
    <row r="39" spans="1:40" s="36" customFormat="1" x14ac:dyDescent="0.25">
      <c r="A39" s="54" t="s">
        <v>96</v>
      </c>
      <c r="B39" s="34">
        <v>46.183</v>
      </c>
      <c r="C39" s="34">
        <v>9.1590000000000007</v>
      </c>
      <c r="D39" s="34">
        <v>0</v>
      </c>
      <c r="E39" s="34">
        <v>44.947000000000003</v>
      </c>
      <c r="F39" s="34">
        <v>7.9569999999999999</v>
      </c>
      <c r="G39" s="34">
        <v>0</v>
      </c>
      <c r="H39" s="34"/>
      <c r="I39" s="34">
        <v>0.88</v>
      </c>
      <c r="J39" s="34">
        <v>0.88</v>
      </c>
      <c r="K39" s="34">
        <v>1.91</v>
      </c>
      <c r="L39" s="34">
        <v>1.91</v>
      </c>
      <c r="M39" s="34">
        <v>1.0551999999999999</v>
      </c>
      <c r="N39" s="34">
        <v>1.0551999999999999</v>
      </c>
      <c r="O39" s="34">
        <v>2.2978999999999998</v>
      </c>
      <c r="P39" s="34">
        <v>2.2978999999999998</v>
      </c>
      <c r="Q39" s="34">
        <v>40.640999999999998</v>
      </c>
      <c r="R39" s="34">
        <v>8.06</v>
      </c>
      <c r="S39" s="34">
        <v>0</v>
      </c>
      <c r="T39" s="34">
        <v>85.849000000000004</v>
      </c>
      <c r="U39" s="34">
        <v>15.198</v>
      </c>
      <c r="V39" s="34">
        <v>0</v>
      </c>
      <c r="W39" s="34"/>
      <c r="X39" s="34"/>
      <c r="Y39" s="34"/>
      <c r="Z39" s="34"/>
      <c r="AA39" s="34"/>
      <c r="AB39" s="34"/>
      <c r="AC39" s="34">
        <f t="shared" si="4"/>
        <v>0</v>
      </c>
      <c r="AD39" s="34">
        <f t="shared" si="5"/>
        <v>0</v>
      </c>
      <c r="AE39" s="34">
        <f t="shared" si="6"/>
        <v>0</v>
      </c>
      <c r="AF39" s="34">
        <f t="shared" si="7"/>
        <v>0</v>
      </c>
      <c r="AG39" s="4">
        <f t="shared" si="8"/>
        <v>0.88</v>
      </c>
      <c r="AH39" s="4">
        <f t="shared" si="9"/>
        <v>1.91</v>
      </c>
      <c r="AI39" s="8">
        <f>'30.06.2014'!AK39</f>
        <v>1.0548</v>
      </c>
      <c r="AJ39" s="8">
        <f>'30.06.2014'!AL39</f>
        <v>2.298</v>
      </c>
      <c r="AK39" s="35">
        <f t="shared" si="10"/>
        <v>0.87999913388043216</v>
      </c>
      <c r="AL39" s="35">
        <f t="shared" si="11"/>
        <v>1.9100051171379624</v>
      </c>
      <c r="AM39" s="35">
        <f t="shared" si="12"/>
        <v>0.88000873457801065</v>
      </c>
      <c r="AN39" s="35">
        <f t="shared" si="13"/>
        <v>1.9100163378157597</v>
      </c>
    </row>
    <row r="40" spans="1:40" x14ac:dyDescent="0.25">
      <c r="A40" s="54" t="s">
        <v>40</v>
      </c>
      <c r="B40" s="4">
        <v>25.544</v>
      </c>
      <c r="C40" s="4">
        <v>8.86</v>
      </c>
      <c r="D40" s="4">
        <v>0</v>
      </c>
      <c r="E40" s="4">
        <v>24.933</v>
      </c>
      <c r="F40" s="4">
        <v>10.736000000000001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4">
        <f t="shared" si="8"/>
        <v>0.77</v>
      </c>
      <c r="AH40" s="4">
        <f t="shared" si="9"/>
        <v>0.95</v>
      </c>
      <c r="AI40" s="8">
        <f>'30.06.2014'!AK40</f>
        <v>0.97199999999999998</v>
      </c>
      <c r="AJ40" s="8">
        <f>'30.06.2014'!AL40</f>
        <v>1.8599999999999999</v>
      </c>
      <c r="AK40" s="8">
        <f t="shared" si="10"/>
        <v>0.7730582524271844</v>
      </c>
      <c r="AL40" s="8">
        <f t="shared" si="11"/>
        <v>0.9519913367825773</v>
      </c>
      <c r="AM40" s="8">
        <f t="shared" si="12"/>
        <v>0.77325056433408579</v>
      </c>
      <c r="AN40" s="8">
        <f t="shared" si="13"/>
        <v>0.97857675111773468</v>
      </c>
    </row>
    <row r="41" spans="1:40" x14ac:dyDescent="0.25">
      <c r="A41" s="54" t="s">
        <v>41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7.0170000000000003</v>
      </c>
      <c r="X41" s="4">
        <v>6.7000000000000004E-2</v>
      </c>
      <c r="Y41" s="4">
        <v>3.0000000000000001E-3</v>
      </c>
      <c r="Z41" s="4">
        <v>2.6960000000000002</v>
      </c>
      <c r="AA41" s="4">
        <v>0.315</v>
      </c>
      <c r="AB41" s="4">
        <v>0</v>
      </c>
      <c r="AC41" s="4">
        <f t="shared" si="4"/>
        <v>1.1428338762214985</v>
      </c>
      <c r="AD41" s="4">
        <f t="shared" si="5"/>
        <v>1.1399577167019028</v>
      </c>
      <c r="AE41" s="4">
        <f t="shared" si="6"/>
        <v>5.1736881005173693E-2</v>
      </c>
      <c r="AF41" s="4">
        <f t="shared" si="7"/>
        <v>6.0287081339712924E-2</v>
      </c>
      <c r="AG41" s="4">
        <f t="shared" si="8"/>
        <v>2.0728338762214986</v>
      </c>
      <c r="AH41" s="4">
        <f t="shared" si="9"/>
        <v>2.7899577167019025</v>
      </c>
      <c r="AI41" s="8">
        <f>'30.06.2014'!AK41</f>
        <v>2.6877418561770128</v>
      </c>
      <c r="AJ41" s="8">
        <f>'30.06.2014'!AL41</f>
        <v>4.3110289017341037</v>
      </c>
      <c r="AK41" s="8">
        <f t="shared" si="10"/>
        <v>2.0729641693811081</v>
      </c>
      <c r="AL41" s="8">
        <f t="shared" si="11"/>
        <v>2.7898520084566596</v>
      </c>
      <c r="AM41" s="8">
        <f t="shared" si="12"/>
        <v>0.98036253776435045</v>
      </c>
      <c r="AN41" s="8">
        <f t="shared" si="13"/>
        <v>1.7102392344497608</v>
      </c>
    </row>
    <row r="42" spans="1:40" s="36" customFormat="1" x14ac:dyDescent="0.25">
      <c r="A42" s="54" t="s">
        <v>71</v>
      </c>
      <c r="B42" s="34">
        <v>274.10300000000001</v>
      </c>
      <c r="C42" s="34">
        <v>56.46</v>
      </c>
      <c r="D42" s="34">
        <v>0</v>
      </c>
      <c r="E42" s="34">
        <v>267.08100000000002</v>
      </c>
      <c r="F42" s="34">
        <v>65.215000000000003</v>
      </c>
      <c r="G42" s="34">
        <v>0</v>
      </c>
      <c r="H42" s="34"/>
      <c r="I42" s="34">
        <v>1.25</v>
      </c>
      <c r="J42" s="34">
        <v>1.47</v>
      </c>
      <c r="K42" s="34">
        <v>1.95</v>
      </c>
      <c r="L42" s="34">
        <v>2.2000000000000002</v>
      </c>
      <c r="M42" s="34">
        <v>1.5</v>
      </c>
      <c r="N42" s="34">
        <v>1.76</v>
      </c>
      <c r="O42" s="34">
        <v>2.34</v>
      </c>
      <c r="P42" s="34">
        <v>2.64</v>
      </c>
      <c r="Q42" s="34">
        <v>343.35399999999998</v>
      </c>
      <c r="R42" s="34">
        <v>92.013000000000005</v>
      </c>
      <c r="S42" s="34">
        <v>0</v>
      </c>
      <c r="T42" s="34">
        <v>495.00299999999999</v>
      </c>
      <c r="U42" s="34">
        <v>120.42400000000001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f t="shared" si="4"/>
        <v>0</v>
      </c>
      <c r="AD42" s="34">
        <f t="shared" si="5"/>
        <v>0</v>
      </c>
      <c r="AE42" s="34">
        <f t="shared" si="6"/>
        <v>0</v>
      </c>
      <c r="AF42" s="34">
        <f t="shared" si="7"/>
        <v>0</v>
      </c>
      <c r="AG42" s="4">
        <f t="shared" si="8"/>
        <v>1.25</v>
      </c>
      <c r="AH42" s="4">
        <f t="shared" si="9"/>
        <v>1.95</v>
      </c>
      <c r="AI42" s="8">
        <f>'30.06.2014'!AK42</f>
        <v>1.5</v>
      </c>
      <c r="AJ42" s="8">
        <f>'30.06.2014'!AL42</f>
        <v>2.34</v>
      </c>
      <c r="AK42" s="35">
        <f t="shared" si="10"/>
        <v>1.2526459031823802</v>
      </c>
      <c r="AL42" s="35">
        <f t="shared" si="11"/>
        <v>1.8533815584036302</v>
      </c>
      <c r="AM42" s="35">
        <f t="shared" si="12"/>
        <v>1.629702444208289</v>
      </c>
      <c r="AN42" s="35">
        <f t="shared" si="13"/>
        <v>1.8465690408648316</v>
      </c>
    </row>
    <row r="43" spans="1:40" x14ac:dyDescent="0.25">
      <c r="A43" s="54" t="s">
        <v>42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4">
        <f t="shared" si="8"/>
        <v>0.77</v>
      </c>
      <c r="AH43" s="4">
        <f t="shared" si="9"/>
        <v>0.99</v>
      </c>
      <c r="AI43" s="8">
        <f>'30.06.2014'!AK43</f>
        <v>0.92159999999999997</v>
      </c>
      <c r="AJ43" s="8">
        <f>'30.06.2014'!AL43</f>
        <v>1.1832</v>
      </c>
      <c r="AK43" s="8">
        <f t="shared" si="10"/>
        <v>0.75755637294098832</v>
      </c>
      <c r="AL43" s="8">
        <f t="shared" si="11"/>
        <v>0.97603269856618735</v>
      </c>
      <c r="AM43" s="8">
        <f t="shared" si="12"/>
        <v>0.76044728434504794</v>
      </c>
      <c r="AN43" s="8">
        <f t="shared" si="13"/>
        <v>1.2926315444776151</v>
      </c>
    </row>
    <row r="44" spans="1:40" x14ac:dyDescent="0.25">
      <c r="A44" s="54" t="s">
        <v>92</v>
      </c>
      <c r="B44" s="4">
        <v>243.86699999999999</v>
      </c>
      <c r="C44" s="4">
        <v>93.9</v>
      </c>
      <c r="D44" s="4">
        <v>0.112</v>
      </c>
      <c r="E44" s="4">
        <v>246.12700000000001</v>
      </c>
      <c r="F44" s="4">
        <v>183.131</v>
      </c>
      <c r="G44" s="4">
        <v>9.6000000000000002E-2</v>
      </c>
      <c r="H44" s="4"/>
      <c r="I44" s="4">
        <v>0.77</v>
      </c>
      <c r="J44" s="4">
        <v>0.77</v>
      </c>
      <c r="K44" s="4">
        <v>0.99</v>
      </c>
      <c r="L44" s="4">
        <v>0.99</v>
      </c>
      <c r="M44" s="4">
        <v>0.92</v>
      </c>
      <c r="N44" s="4">
        <v>0.92</v>
      </c>
      <c r="O44" s="4">
        <v>1.19</v>
      </c>
      <c r="P44" s="4">
        <v>1.19</v>
      </c>
      <c r="Q44" s="4">
        <v>184.74299999999999</v>
      </c>
      <c r="R44" s="4">
        <v>71.406000000000006</v>
      </c>
      <c r="S44" s="4">
        <v>8.5000000000000006E-2</v>
      </c>
      <c r="T44" s="4">
        <v>240.22800000000001</v>
      </c>
      <c r="U44" s="4">
        <v>236.751</v>
      </c>
      <c r="V44" s="4">
        <v>9.4E-2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f t="shared" ref="AC44" si="14">W44/B44</f>
        <v>0</v>
      </c>
      <c r="AD44" s="4">
        <f t="shared" ref="AD44" si="15">Z44/E44</f>
        <v>0</v>
      </c>
      <c r="AE44" s="4">
        <f t="shared" ref="AE44" si="16">(X44+Y44)/(C44+D44)</f>
        <v>0</v>
      </c>
      <c r="AF44" s="4">
        <f t="shared" ref="AF44" si="17">(AA44+AB44)/(F44+G44)</f>
        <v>0</v>
      </c>
      <c r="AG44" s="4">
        <f t="shared" ref="AG44" si="18">I44+AC44</f>
        <v>0.77</v>
      </c>
      <c r="AH44" s="4">
        <f t="shared" ref="AH44" si="19">K44+AD44</f>
        <v>0.99</v>
      </c>
      <c r="AI44" s="8">
        <f>'30.06.2014'!AK44</f>
        <v>1.0399858229400156</v>
      </c>
      <c r="AJ44" s="8">
        <f>'30.06.2014'!AL44</f>
        <v>1.7352338367336437</v>
      </c>
      <c r="AK44" s="8">
        <f t="shared" ref="AK44" si="20">(Q44+W44)/B44</f>
        <v>0.75755637294098832</v>
      </c>
      <c r="AL44" s="8">
        <f t="shared" ref="AL44" si="21">(T44+Z44)/E44</f>
        <v>0.97603269856618735</v>
      </c>
      <c r="AM44" s="8">
        <f t="shared" ref="AM44" si="22">(R44+X44)/C44</f>
        <v>0.76044728434504794</v>
      </c>
      <c r="AN44" s="8">
        <f t="shared" ref="AN44" si="23">(U44+V44+AA44+AB44)/(F44+G44)</f>
        <v>1.2926315444776151</v>
      </c>
    </row>
    <row r="46" spans="1:40" x14ac:dyDescent="0.25">
      <c r="A46" s="11" t="s">
        <v>45</v>
      </c>
    </row>
    <row r="47" spans="1:40" x14ac:dyDescent="0.25">
      <c r="A47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7"/>
  <sheetViews>
    <sheetView zoomScaleNormal="100" workbookViewId="0">
      <pane xSplit="1" ySplit="3" topLeftCell="AK14" activePane="bottomRight" state="frozen"/>
      <selection pane="topRight" activeCell="B1" sqref="B1"/>
      <selection pane="bottomLeft" activeCell="A4" sqref="A4"/>
      <selection pane="bottomRight" activeCell="AO39" sqref="AO39"/>
    </sheetView>
  </sheetViews>
  <sheetFormatPr defaultRowHeight="15" x14ac:dyDescent="0.25"/>
  <cols>
    <col min="1" max="1" width="25.42578125" style="11" customWidth="1"/>
    <col min="2" max="2" width="8.5703125" hidden="1" customWidth="1"/>
    <col min="3" max="12" width="9.140625" hidden="1" customWidth="1"/>
    <col min="13" max="13" width="14.28515625" hidden="1" customWidth="1"/>
    <col min="14" max="14" width="9.140625" hidden="1" customWidth="1"/>
    <col min="15" max="15" width="17" hidden="1" customWidth="1"/>
    <col min="16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9.140625" hidden="1" customWidth="1"/>
    <col min="37" max="37" width="16.5703125" customWidth="1"/>
  </cols>
  <sheetData>
    <row r="1" spans="1:37" x14ac:dyDescent="0.25">
      <c r="AC1" s="24" t="s">
        <v>61</v>
      </c>
      <c r="AD1" s="25"/>
      <c r="AE1" s="24" t="s">
        <v>61</v>
      </c>
      <c r="AF1" s="25"/>
      <c r="AG1" s="27" t="s">
        <v>58</v>
      </c>
      <c r="AH1" s="28"/>
      <c r="AI1" s="28"/>
      <c r="AJ1" s="29"/>
      <c r="AK1" s="32"/>
    </row>
    <row r="2" spans="1:37" x14ac:dyDescent="0.25">
      <c r="A2" s="6"/>
      <c r="B2" s="56" t="s">
        <v>0</v>
      </c>
      <c r="C2" s="57"/>
      <c r="D2" s="58"/>
      <c r="E2" s="56" t="s">
        <v>4</v>
      </c>
      <c r="F2" s="57"/>
      <c r="G2" s="57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59" t="s">
        <v>12</v>
      </c>
      <c r="AA2" s="60"/>
      <c r="AB2" s="61"/>
      <c r="AC2" s="24" t="s">
        <v>53</v>
      </c>
      <c r="AD2" s="25"/>
      <c r="AE2" s="24" t="s">
        <v>55</v>
      </c>
      <c r="AF2" s="25"/>
      <c r="AG2" s="27" t="s">
        <v>53</v>
      </c>
      <c r="AH2" s="29"/>
      <c r="AI2" s="27" t="s">
        <v>55</v>
      </c>
      <c r="AJ2" s="29"/>
      <c r="AK2" s="20" t="s">
        <v>62</v>
      </c>
    </row>
    <row r="3" spans="1:37" ht="21" x14ac:dyDescent="0.35">
      <c r="A3" s="10">
        <v>41820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0" t="s">
        <v>47</v>
      </c>
      <c r="AH3" s="30" t="s">
        <v>48</v>
      </c>
      <c r="AI3" s="30" t="s">
        <v>47</v>
      </c>
      <c r="AJ3" s="30" t="s">
        <v>48</v>
      </c>
      <c r="AK3" s="20" t="s">
        <v>1</v>
      </c>
    </row>
    <row r="4" spans="1:37" x14ac:dyDescent="0.25">
      <c r="A4" s="54" t="s">
        <v>83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8">
        <f t="shared" ref="AG4:AG25" si="0">(Q4+W4)/B4</f>
        <v>1.3378944945866438</v>
      </c>
      <c r="AH4" s="8">
        <f t="shared" ref="AH4:AH25" si="1">(T4+Z4)/E4</f>
        <v>2.1815022088343299</v>
      </c>
      <c r="AI4" s="8">
        <f t="shared" ref="AI4:AI25" si="2">(R4+X4)/C4</f>
        <v>2.0532136351808479</v>
      </c>
      <c r="AJ4" s="8">
        <f t="shared" ref="AJ4:AJ25" si="3">(U4+V4+AA4+AB4)/(F4+G4)</f>
        <v>3.0793226931744515</v>
      </c>
      <c r="AK4" s="8">
        <f>'30.06.2014'!O4+'30.06.2014'!Q4</f>
        <v>2.8170000000000002</v>
      </c>
    </row>
    <row r="5" spans="1:37" x14ac:dyDescent="0.25">
      <c r="A5" s="54" t="s">
        <v>86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4">W5/B5</f>
        <v>0</v>
      </c>
      <c r="AD5" s="4">
        <f t="shared" ref="AD5:AD43" si="5">Z5/E5</f>
        <v>0</v>
      </c>
      <c r="AE5" s="4">
        <f t="shared" ref="AE5:AE43" si="6">(X5+Y5)/(C5+D5)</f>
        <v>0</v>
      </c>
      <c r="AF5" s="4">
        <f t="shared" ref="AF5:AF43" si="7">(AA5+AB5)/(F5+G5)</f>
        <v>0</v>
      </c>
      <c r="AG5" s="8">
        <f t="shared" si="0"/>
        <v>0.83448706250065552</v>
      </c>
      <c r="AH5" s="8">
        <f t="shared" si="1"/>
        <v>1.0513394445204542</v>
      </c>
      <c r="AI5" s="8">
        <f t="shared" si="2"/>
        <v>0.77812921961415382</v>
      </c>
      <c r="AJ5" s="8">
        <f t="shared" si="3"/>
        <v>1.2934140769794407</v>
      </c>
      <c r="AK5" s="8">
        <f>'30.06.2014'!O5+'30.06.2014'!Q5</f>
        <v>3.1512969132141522</v>
      </c>
    </row>
    <row r="6" spans="1:37" x14ac:dyDescent="0.25">
      <c r="A6" s="54" t="s">
        <v>80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4"/>
      <c r="K6" s="4">
        <v>0.59</v>
      </c>
      <c r="L6" s="4"/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 s="4">
        <f t="shared" si="4"/>
        <v>0.17665416825703317</v>
      </c>
      <c r="AD6" s="4">
        <f t="shared" si="5"/>
        <v>0.13488511580695767</v>
      </c>
      <c r="AE6" s="4"/>
      <c r="AF6" s="4"/>
      <c r="AG6" s="8">
        <f t="shared" si="0"/>
        <v>0.90567816969397608</v>
      </c>
      <c r="AH6" s="8">
        <f t="shared" si="1"/>
        <v>0.72390883085724844</v>
      </c>
      <c r="AI6" s="8"/>
      <c r="AJ6" s="8"/>
      <c r="AK6" s="8">
        <f>'30.06.2014'!O6+'30.06.2014'!Q6</f>
        <v>1.5899999999999999</v>
      </c>
    </row>
    <row r="7" spans="1:37" x14ac:dyDescent="0.25">
      <c r="A7" s="54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8">
        <f t="shared" si="0"/>
        <v>0.79925338405195956</v>
      </c>
      <c r="AH7" s="8">
        <f t="shared" si="1"/>
        <v>1.0993674792544803</v>
      </c>
      <c r="AI7" s="8">
        <f t="shared" si="2"/>
        <v>0.80154772519621764</v>
      </c>
      <c r="AJ7" s="8">
        <f t="shared" si="3"/>
        <v>1.6965011825839753</v>
      </c>
      <c r="AK7" s="8">
        <f>'30.06.2014'!O7+'30.06.2014'!Q7</f>
        <v>2.2784209877903763</v>
      </c>
    </row>
    <row r="8" spans="1:37" x14ac:dyDescent="0.25">
      <c r="A8" s="54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4"/>
        <v>0</v>
      </c>
      <c r="AD8" s="4">
        <f t="shared" si="5"/>
        <v>0</v>
      </c>
      <c r="AE8" s="4">
        <f t="shared" si="6"/>
        <v>0</v>
      </c>
      <c r="AF8" s="4">
        <f t="shared" si="7"/>
        <v>0</v>
      </c>
      <c r="AG8" s="8">
        <f t="shared" si="0"/>
        <v>0.88003251834997398</v>
      </c>
      <c r="AH8" s="8">
        <f t="shared" si="1"/>
        <v>1.2995790594155217</v>
      </c>
      <c r="AI8" s="8">
        <f t="shared" si="2"/>
        <v>1.0519376194565246</v>
      </c>
      <c r="AJ8" s="8">
        <f t="shared" si="3"/>
        <v>1.5630771489392941</v>
      </c>
      <c r="AK8" s="8">
        <f>'30.06.2014'!O8+'30.06.2014'!Q8</f>
        <v>2.62</v>
      </c>
    </row>
    <row r="9" spans="1:37" x14ac:dyDescent="0.25">
      <c r="A9" s="54" t="s">
        <v>87</v>
      </c>
      <c r="B9" s="4">
        <v>12.874000000000001</v>
      </c>
      <c r="C9" s="4">
        <v>3.2320000000000002</v>
      </c>
      <c r="D9" s="4">
        <v>0</v>
      </c>
      <c r="E9" s="4">
        <v>12.874000000000001</v>
      </c>
      <c r="F9" s="4">
        <v>3.2320000000000002</v>
      </c>
      <c r="G9" s="4">
        <v>0</v>
      </c>
      <c r="H9" s="4">
        <v>44.454999999999998</v>
      </c>
      <c r="I9" s="4">
        <v>0.95</v>
      </c>
      <c r="J9" s="4">
        <v>0.95</v>
      </c>
      <c r="K9" s="4">
        <v>1.1299999999999999</v>
      </c>
      <c r="L9" s="17">
        <v>0</v>
      </c>
      <c r="M9" s="4">
        <v>1.1399999999999999</v>
      </c>
      <c r="N9" s="4">
        <v>1.1399999999999999</v>
      </c>
      <c r="O9" s="4">
        <v>1.36</v>
      </c>
      <c r="P9" s="17">
        <v>0</v>
      </c>
      <c r="Q9" s="4">
        <v>9.3949999999999996</v>
      </c>
      <c r="R9" s="4">
        <v>2.911</v>
      </c>
      <c r="S9" s="4">
        <v>0</v>
      </c>
      <c r="T9" s="4">
        <v>15.593999999999999</v>
      </c>
      <c r="U9" s="4">
        <v>3.556</v>
      </c>
      <c r="V9" s="17">
        <v>9.2550000000000008</v>
      </c>
      <c r="W9" s="4"/>
      <c r="X9" s="4"/>
      <c r="Y9" s="4"/>
      <c r="Z9" s="4"/>
      <c r="AA9" s="4"/>
      <c r="AB9" s="4"/>
      <c r="AC9" s="4">
        <f t="shared" si="4"/>
        <v>0</v>
      </c>
      <c r="AD9" s="4">
        <f t="shared" si="5"/>
        <v>0</v>
      </c>
      <c r="AE9" s="4">
        <f t="shared" si="6"/>
        <v>0</v>
      </c>
      <c r="AF9" s="4">
        <f t="shared" si="7"/>
        <v>0</v>
      </c>
      <c r="AG9" s="8">
        <f t="shared" si="0"/>
        <v>0.72976541867329492</v>
      </c>
      <c r="AH9" s="8">
        <f t="shared" si="1"/>
        <v>1.2112785459064781</v>
      </c>
      <c r="AI9" s="8">
        <f t="shared" si="2"/>
        <v>0.90068069306930687</v>
      </c>
      <c r="AJ9" s="8">
        <f t="shared" si="3"/>
        <v>3.9637995049504946</v>
      </c>
      <c r="AK9" s="8">
        <f>'30.06.2014'!O9+'30.06.2014'!Q9</f>
        <v>2.5</v>
      </c>
    </row>
    <row r="10" spans="1:37" x14ac:dyDescent="0.25">
      <c r="A10" s="54" t="s">
        <v>89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4"/>
        <v>1.0967769959169489E-2</v>
      </c>
      <c r="AD10" s="4">
        <f t="shared" si="5"/>
        <v>0</v>
      </c>
      <c r="AE10" s="4">
        <f t="shared" si="6"/>
        <v>0.10334020974245813</v>
      </c>
      <c r="AF10" s="4">
        <f t="shared" si="7"/>
        <v>0</v>
      </c>
      <c r="AG10" s="8">
        <f t="shared" si="0"/>
        <v>0.61889388411085056</v>
      </c>
      <c r="AH10" s="8">
        <f t="shared" si="1"/>
        <v>0.79558602983379723</v>
      </c>
      <c r="AI10" s="8">
        <f t="shared" si="2"/>
        <v>0.81573140314685566</v>
      </c>
      <c r="AJ10" s="8">
        <f t="shared" si="3"/>
        <v>0.84199271802577591</v>
      </c>
      <c r="AK10" s="8">
        <f>'30.06.2014'!O10+'30.06.2014'!Q10</f>
        <v>1.6280000000000001</v>
      </c>
    </row>
    <row r="11" spans="1:37" x14ac:dyDescent="0.25">
      <c r="A11" s="54" t="s">
        <v>88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40.485999999999997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0</v>
      </c>
      <c r="AD11" s="4">
        <f t="shared" si="5"/>
        <v>0</v>
      </c>
      <c r="AE11" s="4">
        <f t="shared" si="6"/>
        <v>0</v>
      </c>
      <c r="AF11" s="4">
        <f t="shared" si="7"/>
        <v>0</v>
      </c>
      <c r="AG11" s="8">
        <f t="shared" si="0"/>
        <v>0.97989817704056492</v>
      </c>
      <c r="AH11" s="8">
        <f t="shared" si="1"/>
        <v>1.299988393108823</v>
      </c>
      <c r="AI11" s="8">
        <f t="shared" si="2"/>
        <v>0.98074142916150364</v>
      </c>
      <c r="AJ11" s="8">
        <f t="shared" si="3"/>
        <v>1.7523994811932551</v>
      </c>
      <c r="AK11" s="8">
        <f>'30.06.2014'!O11+'30.06.2014'!Q11</f>
        <v>3.048</v>
      </c>
    </row>
    <row r="12" spans="1:37" x14ac:dyDescent="0.25">
      <c r="A12" s="54" t="s">
        <v>20</v>
      </c>
      <c r="B12" s="4">
        <v>36.872999999999998</v>
      </c>
      <c r="C12" s="4">
        <v>11.788</v>
      </c>
      <c r="D12" s="4">
        <v>0</v>
      </c>
      <c r="E12" s="4">
        <v>36.313000000000002</v>
      </c>
      <c r="F12" s="4">
        <v>7.87</v>
      </c>
      <c r="G12" s="4">
        <v>0</v>
      </c>
      <c r="H12" s="4"/>
      <c r="I12" s="4">
        <v>0.8</v>
      </c>
      <c r="J12" s="4">
        <v>0.8</v>
      </c>
      <c r="K12" s="4">
        <v>1.6</v>
      </c>
      <c r="L12" s="4">
        <v>1.6</v>
      </c>
      <c r="M12" s="4">
        <v>0.96</v>
      </c>
      <c r="N12" s="4">
        <v>0.96</v>
      </c>
      <c r="O12" s="4">
        <v>1.92</v>
      </c>
      <c r="P12" s="4">
        <v>1.92</v>
      </c>
      <c r="Q12" s="4">
        <v>25.811</v>
      </c>
      <c r="R12" s="4">
        <v>8.2520000000000007</v>
      </c>
      <c r="S12" s="4">
        <v>0</v>
      </c>
      <c r="T12" s="4">
        <v>53.38</v>
      </c>
      <c r="U12" s="4">
        <v>11.569000000000001</v>
      </c>
      <c r="V12" s="4"/>
      <c r="W12" s="4"/>
      <c r="X12" s="4"/>
      <c r="Y12" s="4"/>
      <c r="Z12" s="4"/>
      <c r="AA12" s="4"/>
      <c r="AB12" s="4"/>
      <c r="AC12" s="4">
        <f t="shared" si="4"/>
        <v>0</v>
      </c>
      <c r="AD12" s="4">
        <f t="shared" si="5"/>
        <v>0</v>
      </c>
      <c r="AE12" s="4">
        <f t="shared" si="6"/>
        <v>0</v>
      </c>
      <c r="AF12" s="4">
        <f t="shared" si="7"/>
        <v>0</v>
      </c>
      <c r="AG12" s="8">
        <f t="shared" si="0"/>
        <v>0.69999728798850114</v>
      </c>
      <c r="AH12" s="8">
        <f t="shared" si="1"/>
        <v>1.4699969707818137</v>
      </c>
      <c r="AI12" s="8">
        <f t="shared" si="2"/>
        <v>0.70003393281303028</v>
      </c>
      <c r="AJ12" s="8">
        <f t="shared" si="3"/>
        <v>1.470012706480305</v>
      </c>
      <c r="AK12" s="8">
        <f>'30.06.2014'!O12+'30.06.2014'!Q12</f>
        <v>2.88</v>
      </c>
    </row>
    <row r="13" spans="1:37" x14ac:dyDescent="0.25">
      <c r="A13" s="54" t="s">
        <v>50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8">
        <f t="shared" si="0"/>
        <v>1.1520338946782789</v>
      </c>
      <c r="AH13" s="8">
        <f t="shared" si="1"/>
        <v>1.3016703656114941</v>
      </c>
      <c r="AI13" s="8">
        <f t="shared" si="2"/>
        <v>1.2099607267705321</v>
      </c>
      <c r="AJ13" s="8">
        <f t="shared" si="3"/>
        <v>1.3286790266512165</v>
      </c>
      <c r="AK13" s="8">
        <f>'30.06.2014'!O13+'30.06.2014'!Q13</f>
        <v>2.94</v>
      </c>
    </row>
    <row r="14" spans="1:37" x14ac:dyDescent="0.25">
      <c r="A14" s="54" t="s">
        <v>21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4"/>
        <v>0.11849604637715984</v>
      </c>
      <c r="AD14" s="4">
        <f t="shared" si="5"/>
        <v>0.11882713454940048</v>
      </c>
      <c r="AE14" s="4">
        <f t="shared" si="6"/>
        <v>7.8722718617255022E-2</v>
      </c>
      <c r="AF14" s="4">
        <f t="shared" si="7"/>
        <v>6.5533099571828804E-2</v>
      </c>
      <c r="AG14" s="8">
        <f t="shared" si="0"/>
        <v>0.99849814896860367</v>
      </c>
      <c r="AH14" s="8">
        <f t="shared" si="1"/>
        <v>1.0288065780725819</v>
      </c>
      <c r="AI14" s="8">
        <f t="shared" si="2"/>
        <v>0.95872857770616671</v>
      </c>
      <c r="AJ14" s="8">
        <f t="shared" si="3"/>
        <v>0.97554666713653904</v>
      </c>
      <c r="AK14" s="8">
        <f>'30.06.2014'!O14+'30.06.2014'!Q14</f>
        <v>2.1500000000000004</v>
      </c>
    </row>
    <row r="15" spans="1:37" x14ac:dyDescent="0.25">
      <c r="A15" s="54" t="s">
        <v>22</v>
      </c>
      <c r="B15" s="4">
        <v>48.48</v>
      </c>
      <c r="C15" s="4">
        <v>6.8789999999999996</v>
      </c>
      <c r="D15" s="4">
        <v>7.4999999999999997E-2</v>
      </c>
      <c r="E15" s="4">
        <v>46.804000000000002</v>
      </c>
      <c r="F15" s="4">
        <v>4.7789999999999999</v>
      </c>
      <c r="G15" s="4"/>
      <c r="H15" s="4"/>
      <c r="I15" s="4">
        <v>1.1399999999999999</v>
      </c>
      <c r="J15" s="4">
        <v>1.68</v>
      </c>
      <c r="K15" s="4">
        <v>1.68</v>
      </c>
      <c r="L15" s="4">
        <v>2.71</v>
      </c>
      <c r="M15" s="4">
        <v>1.3680000000000001</v>
      </c>
      <c r="N15" s="4">
        <v>2.016</v>
      </c>
      <c r="O15" s="4">
        <v>2.016</v>
      </c>
      <c r="P15" s="4">
        <v>3.2519999999999998</v>
      </c>
      <c r="Q15" s="4">
        <v>55.267000000000003</v>
      </c>
      <c r="R15" s="4">
        <v>11.557</v>
      </c>
      <c r="S15" s="4">
        <v>0.126</v>
      </c>
      <c r="T15" s="4">
        <v>78.631</v>
      </c>
      <c r="U15" s="4">
        <v>12.951000000000001</v>
      </c>
      <c r="V15" s="4">
        <v>0</v>
      </c>
      <c r="W15" s="4">
        <v>7.694</v>
      </c>
      <c r="X15" s="4">
        <v>0.33</v>
      </c>
      <c r="Y15" s="4">
        <v>1.9E-2</v>
      </c>
      <c r="Z15" s="4">
        <v>0</v>
      </c>
      <c r="AA15" s="4">
        <v>0</v>
      </c>
      <c r="AB15" s="4">
        <v>0</v>
      </c>
      <c r="AC15" s="4">
        <f t="shared" si="4"/>
        <v>0.15870462046204623</v>
      </c>
      <c r="AD15" s="4">
        <f t="shared" si="5"/>
        <v>0</v>
      </c>
      <c r="AE15" s="4">
        <f t="shared" si="6"/>
        <v>5.0186942766752951E-2</v>
      </c>
      <c r="AF15" s="4">
        <f t="shared" si="7"/>
        <v>0</v>
      </c>
      <c r="AG15" s="8">
        <f t="shared" si="0"/>
        <v>1.2987004950495051</v>
      </c>
      <c r="AH15" s="8">
        <f t="shared" si="1"/>
        <v>1.6800059823946671</v>
      </c>
      <c r="AI15" s="8">
        <f t="shared" si="2"/>
        <v>1.7280127925570579</v>
      </c>
      <c r="AJ15" s="8">
        <f t="shared" si="3"/>
        <v>2.7099811676082863</v>
      </c>
      <c r="AK15" s="8">
        <f>'30.06.2014'!O15+'30.06.2014'!Q15</f>
        <v>4.2960000000000003</v>
      </c>
    </row>
    <row r="16" spans="1:37" x14ac:dyDescent="0.25">
      <c r="A16" s="54" t="s">
        <v>23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v>1.236</v>
      </c>
      <c r="N16" s="4"/>
      <c r="O16" s="4">
        <v>1.236</v>
      </c>
      <c r="P16" s="4"/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/>
      <c r="AB16" s="4"/>
      <c r="AC16" s="4">
        <f t="shared" si="4"/>
        <v>6.9620980531868437E-2</v>
      </c>
      <c r="AD16" s="4">
        <f t="shared" si="5"/>
        <v>3.5452454816255349E-2</v>
      </c>
      <c r="AE16" s="4">
        <f t="shared" si="6"/>
        <v>6.6647452986526398E-2</v>
      </c>
      <c r="AF16" s="4">
        <f t="shared" si="7"/>
        <v>0</v>
      </c>
      <c r="AG16" s="8">
        <f t="shared" si="0"/>
        <v>0.51169926678465538</v>
      </c>
      <c r="AH16" s="8">
        <f t="shared" si="1"/>
        <v>1.0327977651216991</v>
      </c>
      <c r="AI16" s="8">
        <f t="shared" si="2"/>
        <v>0.87509244802366659</v>
      </c>
      <c r="AJ16" s="8">
        <f t="shared" si="3"/>
        <v>0.79187448988845555</v>
      </c>
      <c r="AK16" s="8">
        <f>'30.06.2014'!O16+'30.06.2014'!Q16</f>
        <v>3.0300000000000002</v>
      </c>
    </row>
    <row r="17" spans="1:37" x14ac:dyDescent="0.25">
      <c r="A17" s="54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4"/>
        <v>0</v>
      </c>
      <c r="AD17" s="4">
        <f t="shared" si="5"/>
        <v>0</v>
      </c>
      <c r="AE17" s="4">
        <f t="shared" si="6"/>
        <v>0</v>
      </c>
      <c r="AF17" s="4">
        <f t="shared" si="7"/>
        <v>0</v>
      </c>
      <c r="AG17" s="8">
        <f t="shared" si="0"/>
        <v>0.87942701671976364</v>
      </c>
      <c r="AH17" s="8">
        <f t="shared" si="1"/>
        <v>1.639238711141366</v>
      </c>
      <c r="AI17" s="8">
        <f t="shared" si="2"/>
        <v>1.0438565051643804</v>
      </c>
      <c r="AJ17" s="8">
        <f t="shared" si="3"/>
        <v>1.8885325850953669</v>
      </c>
      <c r="AK17" s="8">
        <f>'30.06.2014'!O17+'30.06.2014'!Q17</f>
        <v>3.6959999999999997</v>
      </c>
    </row>
    <row r="18" spans="1:37" x14ac:dyDescent="0.25">
      <c r="A18" s="54" t="s">
        <v>85</v>
      </c>
      <c r="B18" s="4">
        <v>11.505000000000001</v>
      </c>
      <c r="C18" s="4">
        <v>44.930999999999997</v>
      </c>
      <c r="D18" s="4">
        <v>0</v>
      </c>
      <c r="E18" s="4">
        <v>9.4499999999999993</v>
      </c>
      <c r="F18" s="4">
        <v>43.003999999999998</v>
      </c>
      <c r="G18" s="4">
        <v>0</v>
      </c>
      <c r="H18" s="4"/>
      <c r="I18" s="4">
        <v>1</v>
      </c>
      <c r="J18" s="4">
        <v>1</v>
      </c>
      <c r="K18" s="4">
        <v>2.08</v>
      </c>
      <c r="L18" s="4">
        <v>2.08</v>
      </c>
      <c r="M18" s="4">
        <v>1.2</v>
      </c>
      <c r="N18" s="4">
        <v>1.2</v>
      </c>
      <c r="O18" s="4">
        <v>2.496</v>
      </c>
      <c r="P18" s="4">
        <v>2.496</v>
      </c>
      <c r="Q18" s="4">
        <v>11.311999999999999</v>
      </c>
      <c r="R18" s="4">
        <v>43.954999999999998</v>
      </c>
      <c r="S18" s="4">
        <v>0</v>
      </c>
      <c r="T18" s="4">
        <v>19.655999999999999</v>
      </c>
      <c r="U18" s="4">
        <v>89.447999999999993</v>
      </c>
      <c r="V18" s="4">
        <v>0</v>
      </c>
      <c r="W18" s="4">
        <v>6.2229999999999999</v>
      </c>
      <c r="X18" s="4">
        <v>1.135</v>
      </c>
      <c r="Y18" s="4">
        <v>0</v>
      </c>
      <c r="Z18" s="4">
        <v>1.444</v>
      </c>
      <c r="AA18" s="4">
        <v>7.02</v>
      </c>
      <c r="AB18" s="4">
        <v>0</v>
      </c>
      <c r="AC18" s="4">
        <f t="shared" si="4"/>
        <v>0.54089526292916124</v>
      </c>
      <c r="AD18" s="4">
        <f t="shared" si="5"/>
        <v>0.1528042328042328</v>
      </c>
      <c r="AE18" s="4">
        <f t="shared" si="6"/>
        <v>2.5260955687609891E-2</v>
      </c>
      <c r="AF18" s="4">
        <f t="shared" si="7"/>
        <v>0.16324062877871826</v>
      </c>
      <c r="AG18" s="8">
        <f t="shared" si="0"/>
        <v>1.5241199478487613</v>
      </c>
      <c r="AH18" s="8">
        <f t="shared" si="1"/>
        <v>2.2328042328042326</v>
      </c>
      <c r="AI18" s="8">
        <f t="shared" si="2"/>
        <v>1.0035387594311278</v>
      </c>
      <c r="AJ18" s="8">
        <f t="shared" si="3"/>
        <v>2.2432331876104548</v>
      </c>
      <c r="AK18" s="8">
        <f>'30.06.2014'!O18+'30.06.2014'!Q18</f>
        <v>3.96</v>
      </c>
    </row>
    <row r="19" spans="1:37" x14ac:dyDescent="0.25">
      <c r="A19" s="55" t="s">
        <v>49</v>
      </c>
      <c r="B19" s="4" t="s">
        <v>59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8"/>
      <c r="AH19" s="8"/>
      <c r="AI19" s="8"/>
      <c r="AJ19" s="8"/>
      <c r="AK19" s="8">
        <f>'30.06.2014'!O19+'30.06.2014'!Q19</f>
        <v>3.1119818849710992</v>
      </c>
    </row>
    <row r="20" spans="1:37" x14ac:dyDescent="0.25">
      <c r="A20" s="54" t="s">
        <v>26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4"/>
        <v>5.9174293350611491E-3</v>
      </c>
      <c r="AD20" s="4">
        <f t="shared" si="5"/>
        <v>5.889227873654812E-3</v>
      </c>
      <c r="AE20" s="4">
        <f t="shared" si="6"/>
        <v>1.4628205774898577E-3</v>
      </c>
      <c r="AF20" s="4">
        <f t="shared" si="7"/>
        <v>9.4609936746499425E-4</v>
      </c>
      <c r="AG20" s="8">
        <f t="shared" si="0"/>
        <v>0.88369138252207025</v>
      </c>
      <c r="AH20" s="8">
        <f t="shared" si="1"/>
        <v>1.6710127549342522</v>
      </c>
      <c r="AI20" s="8">
        <f t="shared" si="2"/>
        <v>0.94171776930670958</v>
      </c>
      <c r="AJ20" s="8">
        <f t="shared" si="3"/>
        <v>2.1638049413418394</v>
      </c>
      <c r="AK20" s="8">
        <f>'30.06.2014'!O20+'30.06.2014'!Q20</f>
        <v>2.33</v>
      </c>
    </row>
    <row r="21" spans="1:37" x14ac:dyDescent="0.25">
      <c r="A21" s="54" t="s">
        <v>27</v>
      </c>
      <c r="B21" s="4">
        <v>27.053999999999998</v>
      </c>
      <c r="C21" s="4">
        <v>8.9260000000000002</v>
      </c>
      <c r="D21" s="4">
        <v>0</v>
      </c>
      <c r="E21" s="4">
        <v>24.202999999999999</v>
      </c>
      <c r="F21" s="4">
        <v>3.0680000000000001</v>
      </c>
      <c r="G21" s="4">
        <v>0</v>
      </c>
      <c r="H21" s="4"/>
      <c r="I21" s="4">
        <v>0.8</v>
      </c>
      <c r="J21" s="4">
        <v>0.8</v>
      </c>
      <c r="K21" s="4">
        <v>1.1399999999999999</v>
      </c>
      <c r="L21" s="4">
        <v>1.1399999999999999</v>
      </c>
      <c r="M21" s="4">
        <v>0.96</v>
      </c>
      <c r="N21" s="4">
        <v>0.96</v>
      </c>
      <c r="O21" s="4">
        <v>1.37</v>
      </c>
      <c r="P21" s="4">
        <v>1.37</v>
      </c>
      <c r="Q21" s="4">
        <v>20.622</v>
      </c>
      <c r="R21" s="4">
        <v>8.1769999999999996</v>
      </c>
      <c r="S21" s="4">
        <v>0</v>
      </c>
      <c r="T21" s="4">
        <v>26.148</v>
      </c>
      <c r="U21" s="4">
        <v>4.976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f t="shared" si="4"/>
        <v>0</v>
      </c>
      <c r="AD21" s="4">
        <f t="shared" si="5"/>
        <v>0</v>
      </c>
      <c r="AE21" s="4">
        <f t="shared" si="6"/>
        <v>0</v>
      </c>
      <c r="AF21" s="4">
        <f t="shared" si="7"/>
        <v>0</v>
      </c>
      <c r="AG21" s="8">
        <f t="shared" si="0"/>
        <v>0.76225327123530717</v>
      </c>
      <c r="AH21" s="8">
        <f t="shared" si="1"/>
        <v>1.0803619386026526</v>
      </c>
      <c r="AI21" s="8">
        <f t="shared" si="2"/>
        <v>0.9160878332959892</v>
      </c>
      <c r="AJ21" s="8">
        <f t="shared" si="3"/>
        <v>1.621903520208605</v>
      </c>
      <c r="AK21" s="8">
        <f>'30.06.2014'!O21+'30.06.2014'!Q21</f>
        <v>3.036</v>
      </c>
    </row>
    <row r="22" spans="1:37" x14ac:dyDescent="0.25">
      <c r="A22" s="54" t="s">
        <v>44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4"/>
        <v>0</v>
      </c>
      <c r="AD22" s="4">
        <f t="shared" si="5"/>
        <v>0</v>
      </c>
      <c r="AE22" s="4">
        <f t="shared" si="6"/>
        <v>0</v>
      </c>
      <c r="AF22" s="4">
        <f t="shared" si="7"/>
        <v>0</v>
      </c>
      <c r="AG22" s="8">
        <f t="shared" si="0"/>
        <v>1.0845812438757276</v>
      </c>
      <c r="AH22" s="8">
        <f t="shared" si="1"/>
        <v>1.373533830622842</v>
      </c>
      <c r="AI22" s="8">
        <f t="shared" si="2"/>
        <v>1.080019864260884</v>
      </c>
      <c r="AJ22" s="8">
        <f t="shared" si="3"/>
        <v>1.3716961563845502</v>
      </c>
      <c r="AK22" s="8">
        <f>'30.06.2014'!O22+'30.06.2014'!Q22</f>
        <v>2.7767999999999997</v>
      </c>
    </row>
    <row r="23" spans="1:37" x14ac:dyDescent="0.25">
      <c r="A23" s="54" t="s">
        <v>84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4"/>
        <v>0.10616369895976012</v>
      </c>
      <c r="AD23" s="4">
        <f t="shared" si="5"/>
        <v>0.10538616644262495</v>
      </c>
      <c r="AE23" s="4">
        <f t="shared" si="6"/>
        <v>0.17103031745559491</v>
      </c>
      <c r="AF23" s="4">
        <f t="shared" si="7"/>
        <v>0.16326458289035367</v>
      </c>
      <c r="AG23" s="8">
        <f t="shared" si="0"/>
        <v>0.867745159737904</v>
      </c>
      <c r="AH23" s="8">
        <f t="shared" si="1"/>
        <v>1.3183505438103387</v>
      </c>
      <c r="AI23" s="8">
        <f t="shared" si="2"/>
        <v>0.93286424087352371</v>
      </c>
      <c r="AJ23" s="8">
        <f t="shared" si="3"/>
        <v>1.8613296477425756</v>
      </c>
      <c r="AK23" s="8">
        <f>'30.06.2014'!O23+'30.06.2014'!Q23</f>
        <v>2.1360000000000001</v>
      </c>
    </row>
    <row r="24" spans="1:37" x14ac:dyDescent="0.25">
      <c r="A24" s="54" t="s">
        <v>69</v>
      </c>
      <c r="B24" s="4">
        <v>65.808000000000007</v>
      </c>
      <c r="C24" s="4">
        <v>30.744</v>
      </c>
      <c r="D24" s="4">
        <v>0</v>
      </c>
      <c r="E24" s="4">
        <v>62.63</v>
      </c>
      <c r="F24" s="4">
        <v>20.655000000000001</v>
      </c>
      <c r="G24" s="4"/>
      <c r="H24" s="4"/>
      <c r="I24" s="4">
        <v>0.89</v>
      </c>
      <c r="J24" s="4">
        <v>1.28</v>
      </c>
      <c r="K24" s="4">
        <v>0.89</v>
      </c>
      <c r="L24" s="4">
        <v>1.28</v>
      </c>
      <c r="M24" s="4">
        <v>1.0680000000000001</v>
      </c>
      <c r="N24" s="4">
        <v>1.536</v>
      </c>
      <c r="O24" s="4">
        <v>1.0680000000000001</v>
      </c>
      <c r="P24" s="4">
        <v>1.536</v>
      </c>
      <c r="Q24" s="4">
        <v>58.569000000000003</v>
      </c>
      <c r="R24" s="4">
        <v>39.351999999999997</v>
      </c>
      <c r="S24" s="4">
        <v>0</v>
      </c>
      <c r="T24" s="4">
        <v>56.006</v>
      </c>
      <c r="U24" s="4">
        <v>30.353000000000002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4"/>
        <v>0</v>
      </c>
      <c r="AD24" s="4">
        <f t="shared" si="5"/>
        <v>0</v>
      </c>
      <c r="AE24" s="4">
        <f t="shared" si="6"/>
        <v>0</v>
      </c>
      <c r="AF24" s="4">
        <f t="shared" si="7"/>
        <v>0</v>
      </c>
      <c r="AG24" s="8">
        <f t="shared" si="0"/>
        <v>0.88999817651349378</v>
      </c>
      <c r="AH24" s="8">
        <f t="shared" si="1"/>
        <v>0.8942359891425834</v>
      </c>
      <c r="AI24" s="8">
        <f t="shared" si="2"/>
        <v>1.2799895914650012</v>
      </c>
      <c r="AJ24" s="8">
        <f t="shared" si="3"/>
        <v>1.469523117889131</v>
      </c>
      <c r="AK24" s="8">
        <f>'30.06.2014'!O24+'30.06.2014'!Q24</f>
        <v>2.39</v>
      </c>
    </row>
    <row r="25" spans="1:37" x14ac:dyDescent="0.25">
      <c r="A25" s="54" t="s">
        <v>28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4"/>
        <v>0</v>
      </c>
      <c r="AD25" s="4">
        <f t="shared" si="5"/>
        <v>0</v>
      </c>
      <c r="AE25" s="4">
        <f t="shared" si="6"/>
        <v>0</v>
      </c>
      <c r="AF25" s="4">
        <f t="shared" si="7"/>
        <v>0</v>
      </c>
      <c r="AG25" s="8">
        <f t="shared" si="0"/>
        <v>0.75615624673314896</v>
      </c>
      <c r="AH25" s="8">
        <f t="shared" si="1"/>
        <v>1.2315762399589876</v>
      </c>
      <c r="AI25" s="8">
        <f t="shared" si="2"/>
        <v>0.65771646125267458</v>
      </c>
      <c r="AJ25" s="8">
        <f t="shared" si="3"/>
        <v>1.1102469659745284</v>
      </c>
      <c r="AK25" s="8">
        <f>'30.06.2014'!O25+'30.06.2014'!Q25</f>
        <v>2.9939999999999998</v>
      </c>
    </row>
    <row r="26" spans="1:37" x14ac:dyDescent="0.25">
      <c r="A26" s="54" t="s">
        <v>93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8">
        <f>(Q26+W26)/B26</f>
        <v>0.94997561885093085</v>
      </c>
      <c r="AH26" s="8">
        <f>(T26+Z26)/E26</f>
        <v>1.199990389697756</v>
      </c>
      <c r="AI26" s="8">
        <f>(R26+X26)/C26</f>
        <v>1.0500039249548629</v>
      </c>
      <c r="AJ26" s="8">
        <f>(U26+V26+AA26+AB26)/(F26+G26)</f>
        <v>1.4598601909633748</v>
      </c>
      <c r="AK26" s="8">
        <f>'30.06.2014'!O26+'30.06.2014'!Q26</f>
        <v>2.2080000000000002</v>
      </c>
    </row>
    <row r="27" spans="1:37" x14ac:dyDescent="0.25">
      <c r="A27" s="55" t="s">
        <v>51</v>
      </c>
      <c r="B27" s="4">
        <v>86.088999999999999</v>
      </c>
      <c r="C27" s="4">
        <v>29.715</v>
      </c>
      <c r="D27" s="4">
        <v>1.278</v>
      </c>
      <c r="E27" s="4">
        <v>82.031999999999996</v>
      </c>
      <c r="F27" s="4">
        <v>161.767</v>
      </c>
      <c r="G27" s="4">
        <v>6.4000000000000001E-2</v>
      </c>
      <c r="H27" s="4"/>
      <c r="I27" s="4">
        <v>0.62</v>
      </c>
      <c r="J27" s="4">
        <v>0.9</v>
      </c>
      <c r="K27" s="4">
        <v>1.22</v>
      </c>
      <c r="L27" s="4">
        <v>1.38</v>
      </c>
      <c r="M27" s="4">
        <v>0.74399999999999999</v>
      </c>
      <c r="N27" s="4"/>
      <c r="O27" s="4">
        <v>1.464</v>
      </c>
      <c r="P27" s="4"/>
      <c r="Q27" s="4">
        <v>53.636000000000003</v>
      </c>
      <c r="R27" s="4">
        <v>26.614999999999998</v>
      </c>
      <c r="S27" s="4">
        <v>1.1499999999999999</v>
      </c>
      <c r="T27" s="4">
        <v>100.179</v>
      </c>
      <c r="U27" s="4">
        <v>239.465</v>
      </c>
      <c r="V27" s="4">
        <v>8.7999999999999995E-2</v>
      </c>
      <c r="W27" s="4"/>
      <c r="X27" s="4"/>
      <c r="Y27" s="4"/>
      <c r="Z27" s="4"/>
      <c r="AA27" s="4"/>
      <c r="AB27" s="4"/>
      <c r="AC27" s="4">
        <f t="shared" si="4"/>
        <v>0</v>
      </c>
      <c r="AD27" s="4">
        <f t="shared" si="5"/>
        <v>0</v>
      </c>
      <c r="AE27" s="4">
        <f t="shared" si="6"/>
        <v>0</v>
      </c>
      <c r="AF27" s="4">
        <f t="shared" si="7"/>
        <v>0</v>
      </c>
      <c r="AG27" s="8">
        <f t="shared" ref="AG27:AG43" si="8">(Q27+W27)/B27</f>
        <v>0.62302965535666577</v>
      </c>
      <c r="AH27" s="8">
        <f t="shared" ref="AH27:AH43" si="9">(T27+Z27)/E27</f>
        <v>1.221218548858982</v>
      </c>
      <c r="AI27" s="8">
        <f t="shared" ref="AI27:AI43" si="10">(R27+X27)/C27</f>
        <v>0.89567558472152109</v>
      </c>
      <c r="AJ27" s="8">
        <f t="shared" ref="AJ27:AJ43" si="11">(U27+V27+AA27+AB27)/(F27+G27)</f>
        <v>1.4802664508036163</v>
      </c>
      <c r="AK27" s="8">
        <f>'30.06.2014'!O27+'30.06.2014'!Q27</f>
        <v>2.2199999999999998</v>
      </c>
    </row>
    <row r="28" spans="1:37" x14ac:dyDescent="0.25">
      <c r="A28" s="54" t="s">
        <v>94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8">
        <f t="shared" si="8"/>
        <v>0.76399873769748139</v>
      </c>
      <c r="AH28" s="8">
        <f t="shared" si="9"/>
        <v>0.64499962748652739</v>
      </c>
      <c r="AI28" s="8">
        <f t="shared" si="10"/>
        <v>0.76400345399595515</v>
      </c>
      <c r="AJ28" s="8">
        <f t="shared" si="11"/>
        <v>0.64499891706945289</v>
      </c>
      <c r="AK28" s="8">
        <f>'30.06.2014'!O28+'30.06.2014'!Q28</f>
        <v>1.98</v>
      </c>
    </row>
    <row r="29" spans="1:37" x14ac:dyDescent="0.25">
      <c r="A29" s="54" t="s">
        <v>31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8">
        <f t="shared" si="8"/>
        <v>0.72615968478812642</v>
      </c>
      <c r="AH29" s="8">
        <f t="shared" si="9"/>
        <v>0.91472088969194165</v>
      </c>
      <c r="AI29" s="8">
        <f t="shared" si="10"/>
        <v>0.71665866739007955</v>
      </c>
      <c r="AJ29" s="8">
        <f t="shared" si="11"/>
        <v>0.93633352400462933</v>
      </c>
      <c r="AK29" s="8">
        <f>'30.06.2014'!O29+'30.06.2014'!Q29</f>
        <v>2.734</v>
      </c>
    </row>
    <row r="30" spans="1:37" x14ac:dyDescent="0.25">
      <c r="A30" s="54" t="s">
        <v>32</v>
      </c>
      <c r="B30" s="4">
        <v>64.039000000000001</v>
      </c>
      <c r="C30" s="4">
        <v>43.48</v>
      </c>
      <c r="D30" s="4"/>
      <c r="E30" s="4">
        <v>50.304000000000002</v>
      </c>
      <c r="F30" s="4">
        <v>116.218</v>
      </c>
      <c r="G30" s="4"/>
      <c r="H30" s="4"/>
      <c r="I30" s="4">
        <v>1.1399999999999999</v>
      </c>
      <c r="J30" s="4">
        <v>1.29</v>
      </c>
      <c r="K30" s="4">
        <v>1.1399999999999999</v>
      </c>
      <c r="L30" s="4">
        <v>2</v>
      </c>
      <c r="M30" s="4">
        <v>1.3680000000000001</v>
      </c>
      <c r="N30" s="4">
        <v>1.548</v>
      </c>
      <c r="O30" s="4">
        <v>1.3680000000000001</v>
      </c>
      <c r="P30" s="4">
        <v>2.4</v>
      </c>
      <c r="Q30" s="4">
        <v>72.759</v>
      </c>
      <c r="R30" s="4">
        <v>56.183</v>
      </c>
      <c r="S30" s="4"/>
      <c r="T30" s="4">
        <v>57.56</v>
      </c>
      <c r="U30" s="4">
        <v>232.012</v>
      </c>
      <c r="V30" s="4"/>
      <c r="W30" s="4"/>
      <c r="X30" s="4"/>
      <c r="Y30" s="4"/>
      <c r="Z30" s="4"/>
      <c r="AA30" s="4"/>
      <c r="AB30" s="4"/>
      <c r="AC30" s="4">
        <v>0</v>
      </c>
      <c r="AD30" s="4">
        <v>0</v>
      </c>
      <c r="AE30" s="4">
        <v>0</v>
      </c>
      <c r="AF30" s="4">
        <v>0</v>
      </c>
      <c r="AG30" s="8">
        <f t="shared" si="8"/>
        <v>1.1361670232202252</v>
      </c>
      <c r="AH30" s="8">
        <f t="shared" si="9"/>
        <v>1.1442430025445292</v>
      </c>
      <c r="AI30" s="8">
        <f t="shared" si="10"/>
        <v>1.2921573137074518</v>
      </c>
      <c r="AJ30" s="8">
        <f t="shared" si="11"/>
        <v>1.9963516839043864</v>
      </c>
      <c r="AK30" s="8">
        <f>'30.06.2014'!O30+'30.06.2014'!Q30</f>
        <v>1.6320000000000001</v>
      </c>
    </row>
    <row r="31" spans="1:37" x14ac:dyDescent="0.25">
      <c r="A31" s="54" t="s">
        <v>95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8">
        <f t="shared" si="8"/>
        <v>0.76098776051466765</v>
      </c>
      <c r="AH31" s="8">
        <f t="shared" si="9"/>
        <v>0.58309961193879967</v>
      </c>
      <c r="AI31" s="8">
        <f t="shared" si="10"/>
        <v>0.89000139840581727</v>
      </c>
      <c r="AJ31" s="8">
        <f t="shared" si="11"/>
        <v>0.85747002559612018</v>
      </c>
      <c r="AK31" s="8">
        <f>'30.06.2014'!O31+'30.06.2014'!Q31</f>
        <v>3.3719999999999999</v>
      </c>
    </row>
    <row r="32" spans="1:37" x14ac:dyDescent="0.25">
      <c r="A32" s="54" t="s">
        <v>91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4"/>
        <v>0</v>
      </c>
      <c r="AD32" s="4">
        <f t="shared" si="5"/>
        <v>0</v>
      </c>
      <c r="AE32" s="4">
        <f t="shared" si="6"/>
        <v>0</v>
      </c>
      <c r="AF32" s="4">
        <f t="shared" si="7"/>
        <v>0</v>
      </c>
      <c r="AG32" s="8">
        <f t="shared" si="8"/>
        <v>0.91588165515316444</v>
      </c>
      <c r="AH32" s="8">
        <f t="shared" si="9"/>
        <v>1.3636522205823158</v>
      </c>
      <c r="AI32" s="8">
        <f t="shared" si="10"/>
        <v>1.540762331838565</v>
      </c>
      <c r="AJ32" s="8">
        <f t="shared" si="11"/>
        <v>2.2919541323690349</v>
      </c>
      <c r="AK32" s="8">
        <f>'30.06.2014'!O32+'30.06.2014'!Q32</f>
        <v>2.08</v>
      </c>
    </row>
    <row r="33" spans="1:37" x14ac:dyDescent="0.25">
      <c r="A33" s="54" t="s">
        <v>35</v>
      </c>
      <c r="B33" s="4">
        <v>6860</v>
      </c>
      <c r="C33" s="4">
        <v>2735</v>
      </c>
      <c r="D33" s="4">
        <v>0</v>
      </c>
      <c r="E33" s="4">
        <v>6832</v>
      </c>
      <c r="F33" s="4">
        <v>5116</v>
      </c>
      <c r="G33" s="4">
        <v>0</v>
      </c>
      <c r="H33" s="4">
        <v>10903</v>
      </c>
      <c r="I33" s="4">
        <v>0.95</v>
      </c>
      <c r="J33" s="4">
        <v>2.3199999999999998</v>
      </c>
      <c r="K33" s="4">
        <v>0.78</v>
      </c>
      <c r="L33" s="4">
        <v>1.72</v>
      </c>
      <c r="M33" s="4">
        <v>1.1399999999999999</v>
      </c>
      <c r="N33" s="4">
        <v>2.78</v>
      </c>
      <c r="O33" s="4">
        <v>0.94</v>
      </c>
      <c r="P33" s="4">
        <v>2.06</v>
      </c>
      <c r="Q33" s="4">
        <v>6517</v>
      </c>
      <c r="R33" s="4">
        <v>5806</v>
      </c>
      <c r="S33" s="4">
        <v>0</v>
      </c>
      <c r="T33" s="4">
        <v>5329</v>
      </c>
      <c r="U33" s="4">
        <v>7493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f t="shared" si="4"/>
        <v>0</v>
      </c>
      <c r="AD33" s="4">
        <f t="shared" si="5"/>
        <v>0</v>
      </c>
      <c r="AE33" s="4">
        <f t="shared" si="6"/>
        <v>0</v>
      </c>
      <c r="AF33" s="4">
        <f t="shared" si="7"/>
        <v>0</v>
      </c>
      <c r="AG33" s="8">
        <f t="shared" si="8"/>
        <v>0.95</v>
      </c>
      <c r="AH33" s="8">
        <f t="shared" si="9"/>
        <v>0.78000585480093676</v>
      </c>
      <c r="AI33" s="8">
        <f t="shared" si="10"/>
        <v>2.122851919561243</v>
      </c>
      <c r="AJ33" s="8">
        <f t="shared" si="11"/>
        <v>1.4646207974980454</v>
      </c>
      <c r="AK33" s="8">
        <f>'30.06.2014'!O33+'30.06.2014'!Q33</f>
        <v>2.419</v>
      </c>
    </row>
    <row r="34" spans="1:37" x14ac:dyDescent="0.25">
      <c r="A34" s="54" t="s">
        <v>36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8">
        <f t="shared" si="8"/>
        <v>0.89198693402935159</v>
      </c>
      <c r="AH34" s="8">
        <f t="shared" si="9"/>
        <v>1.125046284051838</v>
      </c>
      <c r="AI34" s="8">
        <f t="shared" si="10"/>
        <v>1.0499937382592361</v>
      </c>
      <c r="AJ34" s="8">
        <f t="shared" si="11"/>
        <v>1.3250159948816378</v>
      </c>
      <c r="AK34" s="8">
        <f>'30.06.2014'!O34+'30.06.2014'!Q34</f>
        <v>1.8959999999999999</v>
      </c>
    </row>
    <row r="35" spans="1:37" x14ac:dyDescent="0.25">
      <c r="A35" s="54" t="s">
        <v>79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4"/>
        <v>0</v>
      </c>
      <c r="AD35" s="4">
        <f t="shared" si="5"/>
        <v>0</v>
      </c>
      <c r="AE35" s="4">
        <f t="shared" si="6"/>
        <v>0</v>
      </c>
      <c r="AF35" s="4">
        <f t="shared" si="7"/>
        <v>0</v>
      </c>
      <c r="AG35" s="8">
        <f t="shared" si="8"/>
        <v>0.58041581642691309</v>
      </c>
      <c r="AH35" s="8">
        <f t="shared" si="9"/>
        <v>1.0000077174352295</v>
      </c>
      <c r="AI35" s="8">
        <f t="shared" si="10"/>
        <v>0.58043368497948133</v>
      </c>
      <c r="AJ35" s="8">
        <f t="shared" si="11"/>
        <v>1.3255250168251249</v>
      </c>
      <c r="AK35" s="8">
        <f>'30.06.2014'!O35+'30.06.2014'!Q35</f>
        <v>2.6760000000000002</v>
      </c>
    </row>
    <row r="36" spans="1:37" x14ac:dyDescent="0.25">
      <c r="A36" s="54" t="s">
        <v>37</v>
      </c>
      <c r="B36" s="4">
        <v>20.646000000000001</v>
      </c>
      <c r="C36" s="4">
        <v>6.5039999999999996</v>
      </c>
      <c r="D36" s="4">
        <v>0</v>
      </c>
      <c r="E36" s="4">
        <v>19.945</v>
      </c>
      <c r="F36" s="4">
        <v>6.3179999999999996</v>
      </c>
      <c r="G36" s="4">
        <v>0</v>
      </c>
      <c r="H36" s="4"/>
      <c r="I36" s="4">
        <v>0.70399999999999996</v>
      </c>
      <c r="J36" s="4">
        <v>0.70399999999999996</v>
      </c>
      <c r="K36" s="4">
        <v>1.3540000000000001</v>
      </c>
      <c r="L36" s="4">
        <v>1.3540000000000001</v>
      </c>
      <c r="M36" s="4">
        <v>0.84</v>
      </c>
      <c r="N36" s="4">
        <v>0.84</v>
      </c>
      <c r="O36" s="4">
        <v>1.62</v>
      </c>
      <c r="P36" s="4">
        <v>1.62</v>
      </c>
      <c r="Q36" s="4">
        <v>14.535</v>
      </c>
      <c r="R36" s="4">
        <v>4.5789999999999997</v>
      </c>
      <c r="S36" s="4">
        <v>0</v>
      </c>
      <c r="T36" s="4">
        <v>27.006</v>
      </c>
      <c r="U36" s="4">
        <v>8.5540000000000003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4"/>
        <v>0</v>
      </c>
      <c r="AD36" s="4">
        <f t="shared" si="5"/>
        <v>0</v>
      </c>
      <c r="AE36" s="4">
        <f t="shared" si="6"/>
        <v>0</v>
      </c>
      <c r="AF36" s="4">
        <f t="shared" si="7"/>
        <v>0</v>
      </c>
      <c r="AG36" s="8">
        <f t="shared" si="8"/>
        <v>0.70401046207497819</v>
      </c>
      <c r="AH36" s="8">
        <f t="shared" si="9"/>
        <v>1.3540235648032088</v>
      </c>
      <c r="AI36" s="8">
        <f t="shared" si="10"/>
        <v>0.70402829028290281</v>
      </c>
      <c r="AJ36" s="8">
        <f t="shared" si="11"/>
        <v>1.3539094650205763</v>
      </c>
      <c r="AK36" s="8">
        <f>'30.06.2014'!O36+'30.06.2014'!Q36</f>
        <v>4.3440000000000003</v>
      </c>
    </row>
    <row r="37" spans="1:37" x14ac:dyDescent="0.25">
      <c r="A37" s="54" t="s">
        <v>81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8">
        <f t="shared" si="8"/>
        <v>0.79768577372009708</v>
      </c>
      <c r="AH37" s="8">
        <f t="shared" si="9"/>
        <v>0.90181023221093604</v>
      </c>
      <c r="AI37" s="8">
        <f t="shared" si="10"/>
        <v>0.95315272684254126</v>
      </c>
      <c r="AJ37" s="8">
        <f t="shared" si="11"/>
        <v>1.0535346012832263</v>
      </c>
      <c r="AK37" s="8">
        <f>'30.06.2014'!O37+'30.06.2014'!Q37</f>
        <v>2.2800000000000002</v>
      </c>
    </row>
    <row r="38" spans="1:37" x14ac:dyDescent="0.25">
      <c r="A38" s="54" t="s">
        <v>39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8">
        <f t="shared" si="8"/>
        <v>1.0076549220165065</v>
      </c>
      <c r="AH38" s="8">
        <f t="shared" si="9"/>
        <v>1.1770239741039215</v>
      </c>
      <c r="AI38" s="8">
        <f t="shared" si="10"/>
        <v>1.0085282298863867</v>
      </c>
      <c r="AJ38" s="8">
        <f t="shared" si="11"/>
        <v>1.1675336016402156</v>
      </c>
      <c r="AK38" s="8">
        <f>'30.06.2014'!O38+'30.06.2014'!Q38</f>
        <v>2.62</v>
      </c>
    </row>
    <row r="39" spans="1:37" x14ac:dyDescent="0.25">
      <c r="A39" s="54" t="s">
        <v>96</v>
      </c>
      <c r="B39" s="4">
        <v>46.183</v>
      </c>
      <c r="C39" s="4">
        <v>9.1590000000000007</v>
      </c>
      <c r="D39" s="4">
        <v>0</v>
      </c>
      <c r="E39" s="4">
        <v>44.947000000000003</v>
      </c>
      <c r="F39" s="4">
        <v>7.9569999999999999</v>
      </c>
      <c r="G39" s="4">
        <v>0</v>
      </c>
      <c r="H39" s="4"/>
      <c r="I39" s="4">
        <v>0.88</v>
      </c>
      <c r="J39" s="4">
        <v>0.88</v>
      </c>
      <c r="K39" s="4">
        <v>1.91</v>
      </c>
      <c r="L39" s="4">
        <v>1.91</v>
      </c>
      <c r="M39" s="4">
        <v>1.0551999999999999</v>
      </c>
      <c r="N39" s="4">
        <v>1.0551999999999999</v>
      </c>
      <c r="O39" s="4">
        <v>2.2978999999999998</v>
      </c>
      <c r="P39" s="4">
        <v>2.2978999999999998</v>
      </c>
      <c r="Q39" s="4">
        <v>40.640999999999998</v>
      </c>
      <c r="R39" s="4">
        <v>8.06</v>
      </c>
      <c r="S39" s="4">
        <v>0</v>
      </c>
      <c r="T39" s="4">
        <v>85.849000000000004</v>
      </c>
      <c r="U39" s="4">
        <v>15.198</v>
      </c>
      <c r="V39" s="4">
        <v>0</v>
      </c>
      <c r="W39" s="4"/>
      <c r="X39" s="4"/>
      <c r="Y39" s="4"/>
      <c r="Z39" s="4"/>
      <c r="AA39" s="4"/>
      <c r="AB39" s="4"/>
      <c r="AC39" s="4">
        <f t="shared" si="4"/>
        <v>0</v>
      </c>
      <c r="AD39" s="4">
        <f t="shared" si="5"/>
        <v>0</v>
      </c>
      <c r="AE39" s="4">
        <f t="shared" si="6"/>
        <v>0</v>
      </c>
      <c r="AF39" s="4">
        <f t="shared" si="7"/>
        <v>0</v>
      </c>
      <c r="AG39" s="8">
        <f t="shared" si="8"/>
        <v>0.87999913388043216</v>
      </c>
      <c r="AH39" s="8">
        <f t="shared" si="9"/>
        <v>1.9100051171379624</v>
      </c>
      <c r="AI39" s="8">
        <f t="shared" si="10"/>
        <v>0.88000873457801065</v>
      </c>
      <c r="AJ39" s="8">
        <f t="shared" si="11"/>
        <v>1.9100163378157597</v>
      </c>
      <c r="AK39" s="8">
        <f>'30.06.2014'!O39+'30.06.2014'!Q39</f>
        <v>3.3530999999999995</v>
      </c>
    </row>
    <row r="40" spans="1:37" x14ac:dyDescent="0.25">
      <c r="A40" s="54" t="s">
        <v>40</v>
      </c>
      <c r="B40" s="4">
        <v>25.544</v>
      </c>
      <c r="C40" s="4">
        <v>8.86</v>
      </c>
      <c r="D40" s="4">
        <v>0</v>
      </c>
      <c r="E40" s="4">
        <v>24.933</v>
      </c>
      <c r="F40" s="4">
        <v>10.736000000000001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8">
        <f t="shared" si="8"/>
        <v>0.7730582524271844</v>
      </c>
      <c r="AH40" s="8">
        <f t="shared" si="9"/>
        <v>0.9519913367825773</v>
      </c>
      <c r="AI40" s="8">
        <f t="shared" si="10"/>
        <v>0.77325056433408579</v>
      </c>
      <c r="AJ40" s="8">
        <f t="shared" si="11"/>
        <v>0.97857675111773468</v>
      </c>
      <c r="AK40" s="8">
        <f>'30.06.2014'!O40+'30.06.2014'!Q40</f>
        <v>2.8319999999999999</v>
      </c>
    </row>
    <row r="41" spans="1:37" x14ac:dyDescent="0.25">
      <c r="A41" s="54" t="s">
        <v>41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7.0170000000000003</v>
      </c>
      <c r="X41" s="4">
        <v>6.7000000000000004E-2</v>
      </c>
      <c r="Y41" s="4">
        <v>3.0000000000000001E-3</v>
      </c>
      <c r="Z41" s="4">
        <v>2.6960000000000002</v>
      </c>
      <c r="AA41" s="4">
        <v>0.315</v>
      </c>
      <c r="AB41" s="4">
        <v>0</v>
      </c>
      <c r="AC41" s="4">
        <f t="shared" si="4"/>
        <v>1.1428338762214985</v>
      </c>
      <c r="AD41" s="4">
        <f t="shared" si="5"/>
        <v>1.1399577167019028</v>
      </c>
      <c r="AE41" s="4">
        <f t="shared" si="6"/>
        <v>5.1736881005173693E-2</v>
      </c>
      <c r="AF41" s="4">
        <f t="shared" si="7"/>
        <v>6.0287081339712924E-2</v>
      </c>
      <c r="AG41" s="8">
        <f t="shared" si="8"/>
        <v>2.0729641693811081</v>
      </c>
      <c r="AH41" s="8">
        <f t="shared" si="9"/>
        <v>2.7898520084566596</v>
      </c>
      <c r="AI41" s="8">
        <f t="shared" si="10"/>
        <v>0.98036253776435045</v>
      </c>
      <c r="AJ41" s="8">
        <f t="shared" si="11"/>
        <v>1.7102392344497608</v>
      </c>
      <c r="AK41" s="8">
        <f>'30.06.2014'!O41+'30.06.2014'!Q41</f>
        <v>3.6440000000000001</v>
      </c>
    </row>
    <row r="42" spans="1:37" x14ac:dyDescent="0.25">
      <c r="A42" s="54" t="s">
        <v>71</v>
      </c>
      <c r="B42" s="4">
        <v>274.10300000000001</v>
      </c>
      <c r="C42" s="4">
        <v>56.46</v>
      </c>
      <c r="D42" s="4">
        <v>0</v>
      </c>
      <c r="E42" s="4">
        <v>267.08100000000002</v>
      </c>
      <c r="F42" s="4">
        <v>65.215000000000003</v>
      </c>
      <c r="G42" s="4">
        <v>0</v>
      </c>
      <c r="H42" s="4"/>
      <c r="I42" s="4">
        <v>1.25</v>
      </c>
      <c r="J42" s="4">
        <v>1.47</v>
      </c>
      <c r="K42" s="4">
        <v>1.95</v>
      </c>
      <c r="L42" s="4">
        <v>2.2000000000000002</v>
      </c>
      <c r="M42" s="4">
        <v>1.5</v>
      </c>
      <c r="N42" s="4">
        <v>1.76</v>
      </c>
      <c r="O42" s="4">
        <v>2.34</v>
      </c>
      <c r="P42" s="4">
        <v>2.64</v>
      </c>
      <c r="Q42" s="4">
        <v>343.35399999999998</v>
      </c>
      <c r="R42" s="4">
        <v>92.013000000000005</v>
      </c>
      <c r="S42" s="4">
        <v>0</v>
      </c>
      <c r="T42" s="4">
        <v>495.00299999999999</v>
      </c>
      <c r="U42" s="4">
        <v>120.42400000000001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4"/>
        <v>0</v>
      </c>
      <c r="AD42" s="4">
        <f t="shared" si="5"/>
        <v>0</v>
      </c>
      <c r="AE42" s="4">
        <f t="shared" si="6"/>
        <v>0</v>
      </c>
      <c r="AF42" s="4">
        <f t="shared" si="7"/>
        <v>0</v>
      </c>
      <c r="AG42" s="8">
        <f t="shared" si="8"/>
        <v>1.2526459031823802</v>
      </c>
      <c r="AH42" s="8">
        <f t="shared" si="9"/>
        <v>1.8533815584036302</v>
      </c>
      <c r="AI42" s="8">
        <f t="shared" si="10"/>
        <v>1.629702444208289</v>
      </c>
      <c r="AJ42" s="8">
        <f t="shared" si="11"/>
        <v>1.8465690408648316</v>
      </c>
      <c r="AK42" s="8">
        <f>'30.06.2014'!O42+'30.06.2014'!Q42</f>
        <v>3.84</v>
      </c>
    </row>
    <row r="43" spans="1:37" x14ac:dyDescent="0.25">
      <c r="A43" s="54" t="s">
        <v>42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8">
        <f t="shared" si="8"/>
        <v>0.75755637294098832</v>
      </c>
      <c r="AH43" s="8">
        <f t="shared" si="9"/>
        <v>0.97603269856618735</v>
      </c>
      <c r="AI43" s="8">
        <f t="shared" si="10"/>
        <v>0.76044728434504794</v>
      </c>
      <c r="AJ43" s="8">
        <f t="shared" si="11"/>
        <v>1.2926315444776151</v>
      </c>
      <c r="AK43" s="8">
        <f>'30.06.2014'!O43+'30.06.2014'!Q43</f>
        <v>2.11</v>
      </c>
    </row>
    <row r="44" spans="1:37" x14ac:dyDescent="0.25">
      <c r="A44" s="54" t="s">
        <v>92</v>
      </c>
      <c r="B44" s="4">
        <v>243.86699999999999</v>
      </c>
      <c r="C44" s="4">
        <v>93.9</v>
      </c>
      <c r="D44" s="4">
        <v>0.112</v>
      </c>
      <c r="E44" s="4">
        <v>246.12700000000001</v>
      </c>
      <c r="F44" s="4">
        <v>183.131</v>
      </c>
      <c r="G44" s="4">
        <v>9.6000000000000002E-2</v>
      </c>
      <c r="H44" s="4"/>
      <c r="I44" s="4">
        <v>0.77</v>
      </c>
      <c r="J44" s="4">
        <v>0.77</v>
      </c>
      <c r="K44" s="4">
        <v>0.99</v>
      </c>
      <c r="L44" s="4">
        <v>0.99</v>
      </c>
      <c r="M44" s="4">
        <v>0.92</v>
      </c>
      <c r="N44" s="4">
        <v>0.92</v>
      </c>
      <c r="O44" s="4">
        <v>1.19</v>
      </c>
      <c r="P44" s="4">
        <v>1.19</v>
      </c>
      <c r="Q44" s="4">
        <v>184.74299999999999</v>
      </c>
      <c r="R44" s="4">
        <v>71.406000000000006</v>
      </c>
      <c r="S44" s="4">
        <v>8.5000000000000006E-2</v>
      </c>
      <c r="T44" s="4">
        <v>240.22800000000001</v>
      </c>
      <c r="U44" s="4">
        <v>236.751</v>
      </c>
      <c r="V44" s="4">
        <v>9.4E-2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f t="shared" ref="AC44" si="12">W44/B44</f>
        <v>0</v>
      </c>
      <c r="AD44" s="4">
        <f t="shared" ref="AD44" si="13">Z44/E44</f>
        <v>0</v>
      </c>
      <c r="AE44" s="4">
        <f t="shared" ref="AE44" si="14">(X44+Y44)/(C44+D44)</f>
        <v>0</v>
      </c>
      <c r="AF44" s="4">
        <f t="shared" ref="AF44" si="15">(AA44+AB44)/(F44+G44)</f>
        <v>0</v>
      </c>
      <c r="AG44" s="8">
        <f t="shared" ref="AG44" si="16">(Q44+W44)/B44</f>
        <v>0.75755637294098832</v>
      </c>
      <c r="AH44" s="8">
        <f t="shared" ref="AH44" si="17">(T44+Z44)/E44</f>
        <v>0.97603269856618735</v>
      </c>
      <c r="AI44" s="8">
        <f t="shared" ref="AI44" si="18">(R44+X44)/C44</f>
        <v>0.76044728434504794</v>
      </c>
      <c r="AJ44" s="8">
        <f t="shared" ref="AJ44" si="19">(U44+V44+AA44+AB44)/(F44+G44)</f>
        <v>1.2926315444776151</v>
      </c>
      <c r="AK44" s="8">
        <f>'30.06.2014'!O44+'30.06.2014'!Q44</f>
        <v>2.7359999999999998</v>
      </c>
    </row>
    <row r="46" spans="1:37" x14ac:dyDescent="0.25">
      <c r="A46" s="11" t="s">
        <v>45</v>
      </c>
    </row>
    <row r="47" spans="1:37" x14ac:dyDescent="0.25">
      <c r="A47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7"/>
  <sheetViews>
    <sheetView zoomScaleNormal="100" workbookViewId="0">
      <pane xSplit="1" ySplit="3" topLeftCell="AO4" activePane="bottomRight" state="frozen"/>
      <selection pane="topRight" activeCell="B1" sqref="B1"/>
      <selection pane="bottomLeft" activeCell="A4" sqref="A4"/>
      <selection pane="bottomRight" activeCell="AP26" sqref="AP26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20" hidden="1" customWidth="1"/>
    <col min="36" max="36" width="21.85546875" hidden="1" customWidth="1"/>
    <col min="37" max="40" width="9.140625" hidden="1" customWidth="1"/>
    <col min="41" max="41" width="23" customWidth="1"/>
  </cols>
  <sheetData>
    <row r="1" spans="1:41" ht="45" x14ac:dyDescent="0.25">
      <c r="AC1" s="24" t="s">
        <v>61</v>
      </c>
      <c r="AD1" s="25"/>
      <c r="AE1" s="24" t="s">
        <v>61</v>
      </c>
      <c r="AF1" s="25"/>
      <c r="AG1" s="38" t="s">
        <v>63</v>
      </c>
      <c r="AH1" s="38"/>
      <c r="AI1" s="40" t="s">
        <v>64</v>
      </c>
      <c r="AJ1" s="41"/>
      <c r="AK1" s="27" t="s">
        <v>58</v>
      </c>
      <c r="AL1" s="28"/>
      <c r="AM1" s="28"/>
      <c r="AN1" s="29"/>
      <c r="AO1" s="44" t="s">
        <v>64</v>
      </c>
    </row>
    <row r="2" spans="1:41" x14ac:dyDescent="0.25">
      <c r="A2" s="6"/>
      <c r="B2" s="56" t="s">
        <v>0</v>
      </c>
      <c r="C2" s="57"/>
      <c r="D2" s="58"/>
      <c r="E2" s="56" t="s">
        <v>4</v>
      </c>
      <c r="F2" s="57"/>
      <c r="G2" s="57"/>
      <c r="H2" s="37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59" t="s">
        <v>12</v>
      </c>
      <c r="AA2" s="60"/>
      <c r="AB2" s="61"/>
      <c r="AC2" s="24" t="s">
        <v>53</v>
      </c>
      <c r="AD2" s="25"/>
      <c r="AE2" s="24" t="s">
        <v>55</v>
      </c>
      <c r="AF2" s="25"/>
      <c r="AG2" s="38" t="s">
        <v>53</v>
      </c>
      <c r="AH2" s="38"/>
      <c r="AI2" s="38" t="s">
        <v>53</v>
      </c>
      <c r="AJ2" s="38"/>
      <c r="AK2" s="27" t="s">
        <v>53</v>
      </c>
      <c r="AL2" s="29"/>
      <c r="AM2" s="27" t="s">
        <v>55</v>
      </c>
      <c r="AN2" s="29"/>
      <c r="AO2" s="43"/>
    </row>
    <row r="3" spans="1:41" ht="21" x14ac:dyDescent="0.35">
      <c r="A3" s="10">
        <v>41820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9" t="s">
        <v>47</v>
      </c>
      <c r="AH3" s="39" t="s">
        <v>48</v>
      </c>
      <c r="AI3" s="39" t="s">
        <v>47</v>
      </c>
      <c r="AJ3" s="39" t="s">
        <v>48</v>
      </c>
      <c r="AK3" s="30" t="s">
        <v>47</v>
      </c>
      <c r="AL3" s="30" t="s">
        <v>48</v>
      </c>
      <c r="AM3" s="30" t="s">
        <v>47</v>
      </c>
      <c r="AN3" s="30" t="s">
        <v>48</v>
      </c>
      <c r="AO3" s="43" t="s">
        <v>65</v>
      </c>
    </row>
    <row r="4" spans="1:41" x14ac:dyDescent="0.25">
      <c r="A4" s="54" t="s">
        <v>83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4">
        <f>I4+AC4</f>
        <v>1.3305203226000122</v>
      </c>
      <c r="AH4" s="4">
        <f>K4+AD4</f>
        <v>2.1805188367981221</v>
      </c>
      <c r="AI4" s="8">
        <f>AG4*1.2</f>
        <v>1.5966243871200145</v>
      </c>
      <c r="AJ4" s="8">
        <f>AH4*1.2</f>
        <v>2.6166226041577465</v>
      </c>
      <c r="AK4" s="8">
        <f t="shared" ref="AK4:AK25" si="0">(Q4+W4)/B4</f>
        <v>1.3378944945866438</v>
      </c>
      <c r="AL4" s="8">
        <f t="shared" ref="AL4:AL25" si="1">(T4+Z4)/E4</f>
        <v>2.1815022088343299</v>
      </c>
      <c r="AM4" s="8">
        <f t="shared" ref="AM4:AM25" si="2">(R4+X4)/C4</f>
        <v>2.0532136351808479</v>
      </c>
      <c r="AN4" s="8">
        <f t="shared" ref="AN4:AN25" si="3">(U4+V4+AA4+AB4)/(F4+G4)</f>
        <v>3.0793226931744515</v>
      </c>
      <c r="AO4" s="8">
        <f>'30.06.2014'!AK4+'30.06.2014'!AL4</f>
        <v>2.8163999999999998</v>
      </c>
    </row>
    <row r="5" spans="1:41" x14ac:dyDescent="0.25">
      <c r="A5" s="54" t="s">
        <v>86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4">W5/B5</f>
        <v>0</v>
      </c>
      <c r="AD5" s="4">
        <f t="shared" ref="AD5:AD43" si="5">Z5/E5</f>
        <v>0</v>
      </c>
      <c r="AE5" s="4">
        <f t="shared" ref="AE5:AE43" si="6">(X5+Y5)/(C5+D5)</f>
        <v>0</v>
      </c>
      <c r="AF5" s="4">
        <f t="shared" ref="AF5:AF43" si="7">(AA5+AB5)/(F5+G5)</f>
        <v>0</v>
      </c>
      <c r="AG5" s="4">
        <f t="shared" ref="AG5:AG43" si="8">I5+AC5</f>
        <v>0.9</v>
      </c>
      <c r="AH5" s="4">
        <f t="shared" ref="AH5:AH43" si="9">K5+AD5</f>
        <v>1.0900000000000001</v>
      </c>
      <c r="AI5" s="8">
        <f t="shared" ref="AI5:AJ43" si="10">AG5*1.2</f>
        <v>1.08</v>
      </c>
      <c r="AJ5" s="8">
        <f t="shared" si="10"/>
        <v>1.3080000000000001</v>
      </c>
      <c r="AK5" s="8">
        <f t="shared" si="0"/>
        <v>0.83448706250065552</v>
      </c>
      <c r="AL5" s="8">
        <f t="shared" si="1"/>
        <v>1.0513394445204542</v>
      </c>
      <c r="AM5" s="8">
        <f t="shared" si="2"/>
        <v>0.77812921961415382</v>
      </c>
      <c r="AN5" s="8">
        <f t="shared" si="3"/>
        <v>1.2934140769794407</v>
      </c>
      <c r="AO5" s="8">
        <f>'30.06.2014'!AK5+'30.06.2014'!AL5</f>
        <v>3.1512969132141522</v>
      </c>
    </row>
    <row r="6" spans="1:41" s="36" customFormat="1" x14ac:dyDescent="0.25">
      <c r="A6" s="54" t="s">
        <v>80</v>
      </c>
      <c r="B6" s="34">
        <v>44.539000000000001</v>
      </c>
      <c r="C6" s="34">
        <v>0</v>
      </c>
      <c r="D6" s="34">
        <v>0</v>
      </c>
      <c r="E6" s="34">
        <v>43.347999999999999</v>
      </c>
      <c r="F6" s="34">
        <v>0</v>
      </c>
      <c r="G6" s="34">
        <v>0</v>
      </c>
      <c r="H6" s="34"/>
      <c r="I6" s="34">
        <v>0.73</v>
      </c>
      <c r="J6" s="34"/>
      <c r="K6" s="34">
        <v>0.59</v>
      </c>
      <c r="L6" s="34"/>
      <c r="M6" s="34">
        <v>0.88</v>
      </c>
      <c r="N6" s="34"/>
      <c r="O6" s="34">
        <v>0.71</v>
      </c>
      <c r="P6" s="34"/>
      <c r="Q6" s="34">
        <v>32.47</v>
      </c>
      <c r="R6" s="34"/>
      <c r="S6" s="34"/>
      <c r="T6" s="34">
        <v>25.533000000000001</v>
      </c>
      <c r="U6" s="34"/>
      <c r="V6" s="34"/>
      <c r="W6" s="34">
        <v>7.8680000000000003</v>
      </c>
      <c r="X6" s="34"/>
      <c r="Y6" s="34"/>
      <c r="Z6" s="34">
        <v>5.8470000000000004</v>
      </c>
      <c r="AA6" s="34"/>
      <c r="AB6" s="34"/>
      <c r="AC6" s="34">
        <f t="shared" si="4"/>
        <v>0.17665416825703317</v>
      </c>
      <c r="AD6" s="34">
        <f t="shared" si="5"/>
        <v>0.13488511580695767</v>
      </c>
      <c r="AE6" s="34"/>
      <c r="AF6" s="34"/>
      <c r="AG6" s="4">
        <f t="shared" si="8"/>
        <v>0.90665416825703316</v>
      </c>
      <c r="AH6" s="4">
        <f t="shared" si="9"/>
        <v>0.72488511580695758</v>
      </c>
      <c r="AI6" s="8">
        <f t="shared" si="10"/>
        <v>1.0879850019084398</v>
      </c>
      <c r="AJ6" s="8">
        <f t="shared" si="10"/>
        <v>0.86986213896834907</v>
      </c>
      <c r="AK6" s="35">
        <f t="shared" si="0"/>
        <v>0.90567816969397608</v>
      </c>
      <c r="AL6" s="35">
        <f t="shared" si="1"/>
        <v>0.72390883085724844</v>
      </c>
      <c r="AM6" s="35"/>
      <c r="AN6" s="35"/>
      <c r="AO6" s="8">
        <f>'30.06.2014'!AK6+'30.06.2014'!AL6</f>
        <v>1.8498141921120332</v>
      </c>
    </row>
    <row r="7" spans="1:41" x14ac:dyDescent="0.25">
      <c r="A7" s="54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4"/>
        <v>0</v>
      </c>
      <c r="AD7" s="4">
        <f t="shared" si="5"/>
        <v>0</v>
      </c>
      <c r="AE7" s="4">
        <f t="shared" si="6"/>
        <v>0</v>
      </c>
      <c r="AF7" s="4">
        <f t="shared" si="7"/>
        <v>0</v>
      </c>
      <c r="AG7" s="4">
        <f t="shared" si="8"/>
        <v>0.79925338405195956</v>
      </c>
      <c r="AH7" s="4">
        <f t="shared" si="9"/>
        <v>1.0993674792544803</v>
      </c>
      <c r="AI7" s="8">
        <f t="shared" si="10"/>
        <v>0.95910406086235145</v>
      </c>
      <c r="AJ7" s="8">
        <f t="shared" si="10"/>
        <v>1.3192409751053764</v>
      </c>
      <c r="AK7" s="8">
        <f t="shared" si="0"/>
        <v>0.79925338405195956</v>
      </c>
      <c r="AL7" s="8">
        <f t="shared" si="1"/>
        <v>1.0993674792544803</v>
      </c>
      <c r="AM7" s="8">
        <f t="shared" si="2"/>
        <v>0.80154772519621764</v>
      </c>
      <c r="AN7" s="8">
        <f t="shared" si="3"/>
        <v>1.6965011825839753</v>
      </c>
      <c r="AO7" s="8">
        <f>'30.06.2014'!AK7+'30.06.2014'!AL7</f>
        <v>2.2784209877903763</v>
      </c>
    </row>
    <row r="8" spans="1:41" x14ac:dyDescent="0.25">
      <c r="A8" s="54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4"/>
        <v>0</v>
      </c>
      <c r="AD8" s="4">
        <f t="shared" si="5"/>
        <v>0</v>
      </c>
      <c r="AE8" s="4">
        <f t="shared" si="6"/>
        <v>0</v>
      </c>
      <c r="AF8" s="4">
        <f t="shared" si="7"/>
        <v>0</v>
      </c>
      <c r="AG8" s="4">
        <f t="shared" si="8"/>
        <v>0.88</v>
      </c>
      <c r="AH8" s="4">
        <f t="shared" si="9"/>
        <v>1.3</v>
      </c>
      <c r="AI8" s="8">
        <f t="shared" si="10"/>
        <v>1.056</v>
      </c>
      <c r="AJ8" s="8">
        <f t="shared" si="10"/>
        <v>1.56</v>
      </c>
      <c r="AK8" s="8">
        <f t="shared" si="0"/>
        <v>0.88003251834997398</v>
      </c>
      <c r="AL8" s="8">
        <f t="shared" si="1"/>
        <v>1.2995790594155217</v>
      </c>
      <c r="AM8" s="8">
        <f t="shared" si="2"/>
        <v>1.0519376194565246</v>
      </c>
      <c r="AN8" s="8">
        <f t="shared" si="3"/>
        <v>1.5630771489392941</v>
      </c>
      <c r="AO8" s="8">
        <f>'30.06.2014'!AK8+'30.06.2014'!AL8</f>
        <v>2.6160000000000001</v>
      </c>
    </row>
    <row r="9" spans="1:41" s="36" customFormat="1" x14ac:dyDescent="0.25">
      <c r="A9" s="54" t="s">
        <v>87</v>
      </c>
      <c r="B9" s="34">
        <v>12.874000000000001</v>
      </c>
      <c r="C9" s="34">
        <v>3.2320000000000002</v>
      </c>
      <c r="D9" s="34">
        <v>0</v>
      </c>
      <c r="E9" s="34">
        <v>12.874000000000001</v>
      </c>
      <c r="F9" s="34">
        <v>3.2320000000000002</v>
      </c>
      <c r="G9" s="34">
        <v>0</v>
      </c>
      <c r="H9" s="34">
        <v>44.454999999999998</v>
      </c>
      <c r="I9" s="34">
        <v>0.95</v>
      </c>
      <c r="J9" s="34">
        <v>0.95</v>
      </c>
      <c r="K9" s="34">
        <v>1.1299999999999999</v>
      </c>
      <c r="L9" s="34">
        <v>1.1299999999999999</v>
      </c>
      <c r="M9" s="34">
        <v>1.1399999999999999</v>
      </c>
      <c r="N9" s="34">
        <v>1.1399999999999999</v>
      </c>
      <c r="O9" s="34">
        <v>1.36</v>
      </c>
      <c r="P9" s="34">
        <v>1.36</v>
      </c>
      <c r="Q9" s="34">
        <v>9.3949999999999996</v>
      </c>
      <c r="R9" s="34">
        <v>2.911</v>
      </c>
      <c r="S9" s="34">
        <v>0</v>
      </c>
      <c r="T9" s="34">
        <v>15.593999999999999</v>
      </c>
      <c r="U9" s="34">
        <v>3.556</v>
      </c>
      <c r="V9" s="34">
        <v>9.2550000000000008</v>
      </c>
      <c r="W9" s="34"/>
      <c r="X9" s="34"/>
      <c r="Y9" s="34"/>
      <c r="Z9" s="34"/>
      <c r="AA9" s="34"/>
      <c r="AB9" s="34"/>
      <c r="AC9" s="34">
        <f t="shared" si="4"/>
        <v>0</v>
      </c>
      <c r="AD9" s="34">
        <f t="shared" si="5"/>
        <v>0</v>
      </c>
      <c r="AE9" s="34">
        <f t="shared" si="6"/>
        <v>0</v>
      </c>
      <c r="AF9" s="34">
        <f t="shared" si="7"/>
        <v>0</v>
      </c>
      <c r="AG9" s="4">
        <f t="shared" si="8"/>
        <v>0.95</v>
      </c>
      <c r="AH9" s="4">
        <f t="shared" si="9"/>
        <v>1.1299999999999999</v>
      </c>
      <c r="AI9" s="8">
        <f t="shared" si="10"/>
        <v>1.1399999999999999</v>
      </c>
      <c r="AJ9" s="8">
        <f t="shared" si="10"/>
        <v>1.3559999999999999</v>
      </c>
      <c r="AK9" s="35">
        <f t="shared" si="0"/>
        <v>0.72976541867329492</v>
      </c>
      <c r="AL9" s="35">
        <f t="shared" si="1"/>
        <v>1.2112785459064781</v>
      </c>
      <c r="AM9" s="35">
        <f t="shared" si="2"/>
        <v>0.90068069306930687</v>
      </c>
      <c r="AN9" s="35">
        <f t="shared" si="3"/>
        <v>3.9637995049504946</v>
      </c>
      <c r="AO9" s="8">
        <f>'30.06.2014'!AK9+'30.06.2014'!AL9</f>
        <v>2.4935999999999998</v>
      </c>
    </row>
    <row r="10" spans="1:41" x14ac:dyDescent="0.25">
      <c r="A10" s="54" t="s">
        <v>89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4"/>
        <v>1.0967769959169489E-2</v>
      </c>
      <c r="AD10" s="4">
        <f t="shared" si="5"/>
        <v>0</v>
      </c>
      <c r="AE10" s="4">
        <f t="shared" si="6"/>
        <v>0.10334020974245813</v>
      </c>
      <c r="AF10" s="4">
        <f t="shared" si="7"/>
        <v>0</v>
      </c>
      <c r="AG10" s="4">
        <f t="shared" si="8"/>
        <v>0.62096776995916947</v>
      </c>
      <c r="AH10" s="4">
        <f t="shared" si="9"/>
        <v>0.8</v>
      </c>
      <c r="AI10" s="8">
        <f t="shared" si="10"/>
        <v>0.74516132395100332</v>
      </c>
      <c r="AJ10" s="8">
        <f t="shared" si="10"/>
        <v>0.96</v>
      </c>
      <c r="AK10" s="8">
        <f t="shared" si="0"/>
        <v>0.61889388411085056</v>
      </c>
      <c r="AL10" s="8">
        <f t="shared" si="1"/>
        <v>0.79558602983379723</v>
      </c>
      <c r="AM10" s="8">
        <f t="shared" si="2"/>
        <v>0.81573140314685566</v>
      </c>
      <c r="AN10" s="8">
        <f t="shared" si="3"/>
        <v>0.84199271802577591</v>
      </c>
      <c r="AO10" s="8">
        <f>'30.06.2014'!AK10+'30.06.2014'!AL10</f>
        <v>1.6489053413768437</v>
      </c>
    </row>
    <row r="11" spans="1:41" x14ac:dyDescent="0.25">
      <c r="A11" s="54" t="s">
        <v>88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40.485999999999997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4"/>
        <v>0</v>
      </c>
      <c r="AD11" s="4">
        <f t="shared" si="5"/>
        <v>0</v>
      </c>
      <c r="AE11" s="4">
        <f t="shared" si="6"/>
        <v>0</v>
      </c>
      <c r="AF11" s="4">
        <f t="shared" si="7"/>
        <v>0</v>
      </c>
      <c r="AG11" s="4">
        <f t="shared" si="8"/>
        <v>0.98</v>
      </c>
      <c r="AH11" s="4">
        <f t="shared" si="9"/>
        <v>1.3</v>
      </c>
      <c r="AI11" s="8">
        <f t="shared" si="10"/>
        <v>1.1759999999999999</v>
      </c>
      <c r="AJ11" s="8">
        <f t="shared" si="10"/>
        <v>1.56</v>
      </c>
      <c r="AK11" s="8">
        <f t="shared" si="0"/>
        <v>0.97989817704056492</v>
      </c>
      <c r="AL11" s="8">
        <f t="shared" si="1"/>
        <v>1.299988393108823</v>
      </c>
      <c r="AM11" s="8">
        <f t="shared" si="2"/>
        <v>0.98074142916150364</v>
      </c>
      <c r="AN11" s="8">
        <f t="shared" si="3"/>
        <v>1.7523994811932551</v>
      </c>
      <c r="AO11" s="8">
        <f>'30.06.2014'!AK11+'30.06.2014'!AL11</f>
        <v>3.048</v>
      </c>
    </row>
    <row r="12" spans="1:41" s="36" customFormat="1" x14ac:dyDescent="0.25">
      <c r="A12" s="54" t="s">
        <v>20</v>
      </c>
      <c r="B12" s="34">
        <v>36.872999999999998</v>
      </c>
      <c r="C12" s="34">
        <v>11.788</v>
      </c>
      <c r="D12" s="34">
        <v>0</v>
      </c>
      <c r="E12" s="34">
        <v>36.313000000000002</v>
      </c>
      <c r="F12" s="34">
        <v>7.87</v>
      </c>
      <c r="G12" s="34">
        <v>0</v>
      </c>
      <c r="H12" s="34"/>
      <c r="I12" s="34">
        <v>0.8</v>
      </c>
      <c r="J12" s="34">
        <v>0.8</v>
      </c>
      <c r="K12" s="34">
        <v>1.6</v>
      </c>
      <c r="L12" s="34">
        <v>1.6</v>
      </c>
      <c r="M12" s="34">
        <v>0.96</v>
      </c>
      <c r="N12" s="34">
        <v>0.96</v>
      </c>
      <c r="O12" s="34">
        <v>1.92</v>
      </c>
      <c r="P12" s="34">
        <v>1.92</v>
      </c>
      <c r="Q12" s="34">
        <v>25.811</v>
      </c>
      <c r="R12" s="34">
        <v>8.2520000000000007</v>
      </c>
      <c r="S12" s="34">
        <v>0</v>
      </c>
      <c r="T12" s="34">
        <v>53.38</v>
      </c>
      <c r="U12" s="34">
        <v>11.569000000000001</v>
      </c>
      <c r="V12" s="34"/>
      <c r="W12" s="34"/>
      <c r="X12" s="34"/>
      <c r="Y12" s="34"/>
      <c r="Z12" s="34"/>
      <c r="AA12" s="34"/>
      <c r="AB12" s="34"/>
      <c r="AC12" s="34">
        <f t="shared" si="4"/>
        <v>0</v>
      </c>
      <c r="AD12" s="34">
        <f t="shared" si="5"/>
        <v>0</v>
      </c>
      <c r="AE12" s="34">
        <f t="shared" si="6"/>
        <v>0</v>
      </c>
      <c r="AF12" s="34">
        <f t="shared" si="7"/>
        <v>0</v>
      </c>
      <c r="AG12" s="4">
        <f t="shared" si="8"/>
        <v>0.8</v>
      </c>
      <c r="AH12" s="4">
        <f t="shared" si="9"/>
        <v>1.6</v>
      </c>
      <c r="AI12" s="8">
        <f t="shared" si="10"/>
        <v>0.96</v>
      </c>
      <c r="AJ12" s="8">
        <f t="shared" si="10"/>
        <v>1.92</v>
      </c>
      <c r="AK12" s="35">
        <f t="shared" si="0"/>
        <v>0.69999728798850114</v>
      </c>
      <c r="AL12" s="35">
        <f t="shared" si="1"/>
        <v>1.4699969707818137</v>
      </c>
      <c r="AM12" s="35">
        <f t="shared" si="2"/>
        <v>0.70003393281303028</v>
      </c>
      <c r="AN12" s="35">
        <f t="shared" si="3"/>
        <v>1.470012706480305</v>
      </c>
      <c r="AO12" s="8">
        <f>'30.06.2014'!AK12+'30.06.2014'!AL12</f>
        <v>2.88</v>
      </c>
    </row>
    <row r="13" spans="1:41" x14ac:dyDescent="0.25">
      <c r="A13" s="54" t="s">
        <v>50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4"/>
        <v>0</v>
      </c>
      <c r="AD13" s="4">
        <f t="shared" si="5"/>
        <v>0</v>
      </c>
      <c r="AE13" s="4">
        <f t="shared" si="6"/>
        <v>0</v>
      </c>
      <c r="AF13" s="4">
        <f t="shared" si="7"/>
        <v>0</v>
      </c>
      <c r="AG13" s="4">
        <f t="shared" si="8"/>
        <v>1.1499999999999999</v>
      </c>
      <c r="AH13" s="4">
        <f t="shared" si="9"/>
        <v>1.3</v>
      </c>
      <c r="AI13" s="8">
        <f t="shared" si="10"/>
        <v>1.38</v>
      </c>
      <c r="AJ13" s="8">
        <f t="shared" si="10"/>
        <v>1.56</v>
      </c>
      <c r="AK13" s="8">
        <f t="shared" si="0"/>
        <v>1.1520338946782789</v>
      </c>
      <c r="AL13" s="8">
        <f t="shared" si="1"/>
        <v>1.3016703656114941</v>
      </c>
      <c r="AM13" s="8">
        <f t="shared" si="2"/>
        <v>1.2099607267705321</v>
      </c>
      <c r="AN13" s="8">
        <f t="shared" si="3"/>
        <v>1.3286790266512165</v>
      </c>
      <c r="AO13" s="8">
        <f>'30.06.2014'!AK13+'30.06.2014'!AL13</f>
        <v>2.9424000000000001</v>
      </c>
    </row>
    <row r="14" spans="1:41" x14ac:dyDescent="0.25">
      <c r="A14" s="54" t="s">
        <v>21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4"/>
        <v>0.11849604637715984</v>
      </c>
      <c r="AD14" s="4">
        <f t="shared" si="5"/>
        <v>0.11882713454940048</v>
      </c>
      <c r="AE14" s="4">
        <f t="shared" si="6"/>
        <v>7.8722718617255022E-2</v>
      </c>
      <c r="AF14" s="4">
        <f t="shared" si="7"/>
        <v>6.5533099571828804E-2</v>
      </c>
      <c r="AG14" s="4">
        <f t="shared" si="8"/>
        <v>0.99849604637715983</v>
      </c>
      <c r="AH14" s="4">
        <f t="shared" si="9"/>
        <v>1.0288271345494004</v>
      </c>
      <c r="AI14" s="8">
        <f t="shared" si="10"/>
        <v>1.1981952556525917</v>
      </c>
      <c r="AJ14" s="8">
        <f t="shared" si="10"/>
        <v>1.2345925614592805</v>
      </c>
      <c r="AK14" s="8">
        <f t="shared" si="0"/>
        <v>0.99849814896860367</v>
      </c>
      <c r="AL14" s="8">
        <f t="shared" si="1"/>
        <v>1.0288065780725819</v>
      </c>
      <c r="AM14" s="8">
        <f t="shared" si="2"/>
        <v>0.95872857770616671</v>
      </c>
      <c r="AN14" s="8">
        <f t="shared" si="3"/>
        <v>0.97554666713653904</v>
      </c>
      <c r="AO14" s="8">
        <f>'30.06.2014'!AK14+'30.06.2014'!AL14</f>
        <v>2.4215441186397682</v>
      </c>
    </row>
    <row r="15" spans="1:41" s="36" customFormat="1" x14ac:dyDescent="0.25">
      <c r="A15" s="54" t="s">
        <v>22</v>
      </c>
      <c r="B15" s="34">
        <v>48.48</v>
      </c>
      <c r="C15" s="34">
        <v>6.8789999999999996</v>
      </c>
      <c r="D15" s="34">
        <v>7.4999999999999997E-2</v>
      </c>
      <c r="E15" s="34">
        <v>46.804000000000002</v>
      </c>
      <c r="F15" s="34">
        <v>4.7789999999999999</v>
      </c>
      <c r="G15" s="34"/>
      <c r="H15" s="34"/>
      <c r="I15" s="34">
        <v>1.1399999999999999</v>
      </c>
      <c r="J15" s="34">
        <v>1.68</v>
      </c>
      <c r="K15" s="34">
        <v>1.68</v>
      </c>
      <c r="L15" s="34">
        <v>2.71</v>
      </c>
      <c r="M15" s="34">
        <v>1.3680000000000001</v>
      </c>
      <c r="N15" s="34">
        <v>2.016</v>
      </c>
      <c r="O15" s="34">
        <v>2.016</v>
      </c>
      <c r="P15" s="34">
        <v>3.2519999999999998</v>
      </c>
      <c r="Q15" s="34">
        <v>55.267000000000003</v>
      </c>
      <c r="R15" s="34">
        <v>11.557</v>
      </c>
      <c r="S15" s="34">
        <v>0.126</v>
      </c>
      <c r="T15" s="34">
        <v>78.631</v>
      </c>
      <c r="U15" s="34">
        <v>12.951000000000001</v>
      </c>
      <c r="V15" s="34">
        <v>0</v>
      </c>
      <c r="W15" s="34">
        <v>7.694</v>
      </c>
      <c r="X15" s="34">
        <v>0.33</v>
      </c>
      <c r="Y15" s="34">
        <v>1.9E-2</v>
      </c>
      <c r="Z15" s="34">
        <v>0</v>
      </c>
      <c r="AA15" s="34">
        <v>0</v>
      </c>
      <c r="AB15" s="34">
        <v>0</v>
      </c>
      <c r="AC15" s="34">
        <f t="shared" si="4"/>
        <v>0.15870462046204623</v>
      </c>
      <c r="AD15" s="34">
        <f t="shared" si="5"/>
        <v>0</v>
      </c>
      <c r="AE15" s="34">
        <f t="shared" si="6"/>
        <v>5.0186942766752951E-2</v>
      </c>
      <c r="AF15" s="34">
        <f t="shared" si="7"/>
        <v>0</v>
      </c>
      <c r="AG15" s="4">
        <f t="shared" si="8"/>
        <v>1.298704620462046</v>
      </c>
      <c r="AH15" s="4">
        <f t="shared" si="9"/>
        <v>1.68</v>
      </c>
      <c r="AI15" s="8">
        <f t="shared" si="10"/>
        <v>1.5584455445544552</v>
      </c>
      <c r="AJ15" s="8">
        <f t="shared" si="10"/>
        <v>2.016</v>
      </c>
      <c r="AK15" s="35">
        <f t="shared" si="0"/>
        <v>1.2987004950495051</v>
      </c>
      <c r="AL15" s="35">
        <f t="shared" si="1"/>
        <v>1.6800059823946671</v>
      </c>
      <c r="AM15" s="35">
        <f t="shared" si="2"/>
        <v>1.7280127925570579</v>
      </c>
      <c r="AN15" s="35">
        <f t="shared" si="3"/>
        <v>2.7099811676082863</v>
      </c>
      <c r="AO15" s="8">
        <f>'30.06.2014'!AK15+'30.06.2014'!AL15</f>
        <v>3.9840969291832047</v>
      </c>
    </row>
    <row r="16" spans="1:41" x14ac:dyDescent="0.25">
      <c r="A16" s="54" t="s">
        <v>23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f>I16*1.2</f>
        <v>1.236</v>
      </c>
      <c r="N16" s="4">
        <f>J16*1.2</f>
        <v>1.008</v>
      </c>
      <c r="O16" s="4">
        <f>K16*1.2</f>
        <v>1.236</v>
      </c>
      <c r="P16" s="4">
        <f>L16*1.2</f>
        <v>1.008</v>
      </c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/>
      <c r="AB16" s="4"/>
      <c r="AC16" s="4">
        <f t="shared" si="4"/>
        <v>6.9620980531868437E-2</v>
      </c>
      <c r="AD16" s="4">
        <f t="shared" si="5"/>
        <v>3.5452454816255349E-2</v>
      </c>
      <c r="AE16" s="4">
        <f t="shared" si="6"/>
        <v>6.6647452986526398E-2</v>
      </c>
      <c r="AF16" s="4">
        <f t="shared" si="7"/>
        <v>0</v>
      </c>
      <c r="AG16" s="4">
        <f t="shared" si="8"/>
        <v>1.0996209805318684</v>
      </c>
      <c r="AH16" s="4">
        <f t="shared" si="9"/>
        <v>1.0654524548162554</v>
      </c>
      <c r="AI16" s="8">
        <f t="shared" si="10"/>
        <v>1.319545176638242</v>
      </c>
      <c r="AJ16" s="8">
        <f t="shared" si="10"/>
        <v>1.2785429457795063</v>
      </c>
      <c r="AK16" s="8">
        <f t="shared" si="0"/>
        <v>0.51169926678465538</v>
      </c>
      <c r="AL16" s="8">
        <f t="shared" si="1"/>
        <v>1.0327977651216991</v>
      </c>
      <c r="AM16" s="8">
        <f t="shared" si="2"/>
        <v>0.87509244802366659</v>
      </c>
      <c r="AN16" s="8">
        <f t="shared" si="3"/>
        <v>0.79187448988845555</v>
      </c>
      <c r="AO16" s="8">
        <f>'30.06.2014'!AK16+'30.06.2014'!AL16</f>
        <v>3.024</v>
      </c>
    </row>
    <row r="17" spans="1:41" x14ac:dyDescent="0.25">
      <c r="A17" s="54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4"/>
        <v>0</v>
      </c>
      <c r="AD17" s="4">
        <f t="shared" si="5"/>
        <v>0</v>
      </c>
      <c r="AE17" s="4">
        <f t="shared" si="6"/>
        <v>0</v>
      </c>
      <c r="AF17" s="4">
        <f t="shared" si="7"/>
        <v>0</v>
      </c>
      <c r="AG17" s="4">
        <f t="shared" si="8"/>
        <v>0.88</v>
      </c>
      <c r="AH17" s="4">
        <f t="shared" si="9"/>
        <v>1.64</v>
      </c>
      <c r="AI17" s="8">
        <f t="shared" si="10"/>
        <v>1.056</v>
      </c>
      <c r="AJ17" s="8">
        <f t="shared" si="10"/>
        <v>1.9679999999999997</v>
      </c>
      <c r="AK17" s="8">
        <f t="shared" si="0"/>
        <v>0.87942701671976364</v>
      </c>
      <c r="AL17" s="8">
        <f t="shared" si="1"/>
        <v>1.639238711141366</v>
      </c>
      <c r="AM17" s="8">
        <f t="shared" si="2"/>
        <v>1.0438565051643804</v>
      </c>
      <c r="AN17" s="8">
        <f t="shared" si="3"/>
        <v>1.8885325850953669</v>
      </c>
      <c r="AO17" s="8">
        <f>'30.06.2014'!AK17+'30.06.2014'!AL17</f>
        <v>4.0208554507097398</v>
      </c>
    </row>
    <row r="18" spans="1:41" s="36" customFormat="1" x14ac:dyDescent="0.25">
      <c r="A18" s="54" t="s">
        <v>85</v>
      </c>
      <c r="B18" s="34">
        <v>41.515999999999998</v>
      </c>
      <c r="C18" s="34">
        <v>14.92</v>
      </c>
      <c r="D18" s="34">
        <v>0</v>
      </c>
      <c r="E18" s="34">
        <v>38.89</v>
      </c>
      <c r="F18" s="34">
        <v>13.564</v>
      </c>
      <c r="G18" s="34">
        <v>0</v>
      </c>
      <c r="H18" s="34"/>
      <c r="I18" s="34">
        <v>1</v>
      </c>
      <c r="J18" s="34">
        <v>1</v>
      </c>
      <c r="K18" s="34">
        <v>2.08</v>
      </c>
      <c r="L18" s="34">
        <v>2.08</v>
      </c>
      <c r="M18" s="34">
        <v>1.2</v>
      </c>
      <c r="N18" s="34">
        <v>1.2</v>
      </c>
      <c r="O18" s="34">
        <v>2.496</v>
      </c>
      <c r="P18" s="34">
        <v>2.496</v>
      </c>
      <c r="Q18" s="34">
        <v>40.279000000000003</v>
      </c>
      <c r="R18" s="34">
        <v>14.988</v>
      </c>
      <c r="S18" s="34">
        <v>0</v>
      </c>
      <c r="T18" s="34">
        <v>80.891000000000005</v>
      </c>
      <c r="U18" s="34">
        <v>28.213000000000001</v>
      </c>
      <c r="V18" s="34">
        <v>0</v>
      </c>
      <c r="W18" s="34">
        <v>4.5049999999999999</v>
      </c>
      <c r="X18" s="34">
        <v>1.718</v>
      </c>
      <c r="Y18" s="34">
        <v>0</v>
      </c>
      <c r="Z18" s="34">
        <v>6.2770000000000001</v>
      </c>
      <c r="AA18" s="34">
        <v>2.1869999999999998</v>
      </c>
      <c r="AB18" s="34">
        <v>0</v>
      </c>
      <c r="AC18" s="34">
        <f t="shared" si="4"/>
        <v>0.1085123807688602</v>
      </c>
      <c r="AD18" s="34">
        <f t="shared" si="5"/>
        <v>0.16140395988686038</v>
      </c>
      <c r="AE18" s="34">
        <f t="shared" si="6"/>
        <v>0.11514745308310992</v>
      </c>
      <c r="AF18" s="34">
        <f t="shared" si="7"/>
        <v>0.16123562370982009</v>
      </c>
      <c r="AG18" s="4">
        <f t="shared" si="8"/>
        <v>1.1085123807688602</v>
      </c>
      <c r="AH18" s="4">
        <f t="shared" si="9"/>
        <v>2.2414039598868603</v>
      </c>
      <c r="AI18" s="8">
        <f t="shared" si="10"/>
        <v>1.3302148569226322</v>
      </c>
      <c r="AJ18" s="8">
        <f t="shared" si="10"/>
        <v>2.6896847518642324</v>
      </c>
      <c r="AK18" s="35">
        <f t="shared" si="0"/>
        <v>1.0787166393679548</v>
      </c>
      <c r="AL18" s="35">
        <f t="shared" si="1"/>
        <v>2.2413988171766523</v>
      </c>
      <c r="AM18" s="35">
        <f t="shared" si="2"/>
        <v>1.11970509383378</v>
      </c>
      <c r="AN18" s="35">
        <f t="shared" si="3"/>
        <v>2.2412267767620171</v>
      </c>
      <c r="AO18" s="8">
        <f>'30.06.2014'!AK18+'30.06.2014'!AL18</f>
        <v>4.1449422632794457</v>
      </c>
    </row>
    <row r="19" spans="1:41" x14ac:dyDescent="0.25">
      <c r="A19" s="55" t="s">
        <v>49</v>
      </c>
      <c r="B19" s="4" t="s">
        <v>59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 t="shared" si="8"/>
        <v>0</v>
      </c>
      <c r="AH19" s="4">
        <f t="shared" si="9"/>
        <v>0</v>
      </c>
      <c r="AI19" s="8">
        <f t="shared" si="10"/>
        <v>0</v>
      </c>
      <c r="AJ19" s="8">
        <f t="shared" si="10"/>
        <v>0</v>
      </c>
      <c r="AK19" s="8"/>
      <c r="AL19" s="8"/>
      <c r="AM19" s="8"/>
      <c r="AN19" s="8"/>
      <c r="AO19" s="8">
        <f>'30.06.2014'!AK19+'30.06.2014'!AL19</f>
        <v>3.1172245556677014</v>
      </c>
    </row>
    <row r="20" spans="1:41" x14ac:dyDescent="0.25">
      <c r="A20" s="54" t="s">
        <v>26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4"/>
        <v>5.9174293350611491E-3</v>
      </c>
      <c r="AD20" s="4">
        <f t="shared" si="5"/>
        <v>5.889227873654812E-3</v>
      </c>
      <c r="AE20" s="4">
        <f t="shared" si="6"/>
        <v>1.4628205774898577E-3</v>
      </c>
      <c r="AF20" s="4">
        <f t="shared" si="7"/>
        <v>9.4609936746499425E-4</v>
      </c>
      <c r="AG20" s="4">
        <f t="shared" si="8"/>
        <v>0.88369138252207013</v>
      </c>
      <c r="AH20" s="4">
        <f t="shared" si="9"/>
        <v>1.6710127549342522</v>
      </c>
      <c r="AI20" s="8">
        <f t="shared" si="10"/>
        <v>1.0604296590264841</v>
      </c>
      <c r="AJ20" s="8">
        <f t="shared" si="10"/>
        <v>2.0052153059211024</v>
      </c>
      <c r="AK20" s="8">
        <f t="shared" si="0"/>
        <v>0.88369138252207025</v>
      </c>
      <c r="AL20" s="8">
        <f t="shared" si="1"/>
        <v>1.6710127549342522</v>
      </c>
      <c r="AM20" s="8">
        <f t="shared" si="2"/>
        <v>0.94171776930670958</v>
      </c>
      <c r="AN20" s="8">
        <f t="shared" si="3"/>
        <v>2.1638049413418394</v>
      </c>
      <c r="AO20" s="8">
        <f>'30.06.2014'!AK20+'30.06.2014'!AL20</f>
        <v>2.3279999999999998</v>
      </c>
    </row>
    <row r="21" spans="1:41" s="36" customFormat="1" x14ac:dyDescent="0.25">
      <c r="A21" s="54" t="s">
        <v>27</v>
      </c>
      <c r="B21" s="34">
        <v>27.053999999999998</v>
      </c>
      <c r="C21" s="34">
        <v>8.9260000000000002</v>
      </c>
      <c r="D21" s="34">
        <v>0</v>
      </c>
      <c r="E21" s="34">
        <v>24.202999999999999</v>
      </c>
      <c r="F21" s="34">
        <v>3.0680000000000001</v>
      </c>
      <c r="G21" s="34">
        <v>0</v>
      </c>
      <c r="H21" s="34"/>
      <c r="I21" s="34">
        <v>0.8</v>
      </c>
      <c r="J21" s="34">
        <v>0.8</v>
      </c>
      <c r="K21" s="34">
        <v>1.1399999999999999</v>
      </c>
      <c r="L21" s="34">
        <v>1.1399999999999999</v>
      </c>
      <c r="M21" s="34">
        <v>0.96</v>
      </c>
      <c r="N21" s="34">
        <v>0.96</v>
      </c>
      <c r="O21" s="34">
        <v>1.37</v>
      </c>
      <c r="P21" s="34">
        <v>1.37</v>
      </c>
      <c r="Q21" s="34">
        <v>20.622</v>
      </c>
      <c r="R21" s="34">
        <v>8.1769999999999996</v>
      </c>
      <c r="S21" s="34">
        <v>0</v>
      </c>
      <c r="T21" s="34">
        <v>26.148</v>
      </c>
      <c r="U21" s="34">
        <v>4.976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f t="shared" si="4"/>
        <v>0</v>
      </c>
      <c r="AD21" s="34">
        <f t="shared" si="5"/>
        <v>0</v>
      </c>
      <c r="AE21" s="34">
        <f t="shared" si="6"/>
        <v>0</v>
      </c>
      <c r="AF21" s="34">
        <f t="shared" si="7"/>
        <v>0</v>
      </c>
      <c r="AG21" s="4">
        <f t="shared" si="8"/>
        <v>0.8</v>
      </c>
      <c r="AH21" s="4">
        <f t="shared" si="9"/>
        <v>1.1399999999999999</v>
      </c>
      <c r="AI21" s="8">
        <f t="shared" si="10"/>
        <v>0.96</v>
      </c>
      <c r="AJ21" s="8">
        <f t="shared" si="10"/>
        <v>1.3679999999999999</v>
      </c>
      <c r="AK21" s="35">
        <f t="shared" si="0"/>
        <v>0.76225327123530717</v>
      </c>
      <c r="AL21" s="35">
        <f t="shared" si="1"/>
        <v>1.0803619386026526</v>
      </c>
      <c r="AM21" s="35">
        <f t="shared" si="2"/>
        <v>0.9160878332959892</v>
      </c>
      <c r="AN21" s="35">
        <f t="shared" si="3"/>
        <v>1.621903520208605</v>
      </c>
      <c r="AO21" s="8">
        <f>'30.06.2014'!AK21+'30.06.2014'!AL21</f>
        <v>3.036</v>
      </c>
    </row>
    <row r="22" spans="1:41" x14ac:dyDescent="0.25">
      <c r="A22" s="54" t="s">
        <v>44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4"/>
        <v>0</v>
      </c>
      <c r="AD22" s="4">
        <f t="shared" si="5"/>
        <v>0</v>
      </c>
      <c r="AE22" s="4">
        <f t="shared" si="6"/>
        <v>0</v>
      </c>
      <c r="AF22" s="4">
        <f t="shared" si="7"/>
        <v>0</v>
      </c>
      <c r="AG22" s="4">
        <f t="shared" si="8"/>
        <v>1.1100000000000001</v>
      </c>
      <c r="AH22" s="4">
        <f t="shared" si="9"/>
        <v>1.42</v>
      </c>
      <c r="AI22" s="8">
        <f t="shared" si="10"/>
        <v>1.3320000000000001</v>
      </c>
      <c r="AJ22" s="8">
        <f t="shared" si="10"/>
        <v>1.704</v>
      </c>
      <c r="AK22" s="8">
        <f t="shared" si="0"/>
        <v>1.0845812438757276</v>
      </c>
      <c r="AL22" s="8">
        <f t="shared" si="1"/>
        <v>1.373533830622842</v>
      </c>
      <c r="AM22" s="8">
        <f t="shared" si="2"/>
        <v>1.080019864260884</v>
      </c>
      <c r="AN22" s="8">
        <f t="shared" si="3"/>
        <v>1.3716961563845502</v>
      </c>
      <c r="AO22" s="8">
        <f>'30.06.2014'!AK22+'30.06.2014'!AL22</f>
        <v>2.9478648226251347</v>
      </c>
    </row>
    <row r="23" spans="1:41" x14ac:dyDescent="0.25">
      <c r="A23" s="54" t="s">
        <v>84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4"/>
        <v>0.10616369895976012</v>
      </c>
      <c r="AD23" s="4">
        <f t="shared" si="5"/>
        <v>0.10538616644262495</v>
      </c>
      <c r="AE23" s="4">
        <f t="shared" si="6"/>
        <v>0.17103031745559491</v>
      </c>
      <c r="AF23" s="4">
        <f t="shared" si="7"/>
        <v>0.16326458289035367</v>
      </c>
      <c r="AG23" s="4">
        <f t="shared" si="8"/>
        <v>0.86816369895976009</v>
      </c>
      <c r="AH23" s="4">
        <f t="shared" si="9"/>
        <v>1.3183861664426251</v>
      </c>
      <c r="AI23" s="8">
        <f t="shared" si="10"/>
        <v>1.041796438751712</v>
      </c>
      <c r="AJ23" s="8">
        <f t="shared" si="10"/>
        <v>1.58206339973115</v>
      </c>
      <c r="AK23" s="8">
        <f t="shared" si="0"/>
        <v>0.867745159737904</v>
      </c>
      <c r="AL23" s="8">
        <f t="shared" si="1"/>
        <v>1.3183505438103387</v>
      </c>
      <c r="AM23" s="8">
        <f t="shared" si="2"/>
        <v>0.93286424087352371</v>
      </c>
      <c r="AN23" s="8">
        <f t="shared" si="3"/>
        <v>1.8613296477425756</v>
      </c>
      <c r="AO23" s="8">
        <f>'30.06.2014'!AK23+'30.06.2014'!AL23</f>
        <v>2.1360000000000001</v>
      </c>
    </row>
    <row r="24" spans="1:41" s="36" customFormat="1" x14ac:dyDescent="0.25">
      <c r="A24" s="54" t="s">
        <v>69</v>
      </c>
      <c r="B24" s="34">
        <v>65.808000000000007</v>
      </c>
      <c r="C24" s="34">
        <v>30.744</v>
      </c>
      <c r="D24" s="34">
        <v>0</v>
      </c>
      <c r="E24" s="34">
        <v>62.63</v>
      </c>
      <c r="F24" s="34">
        <v>20.655000000000001</v>
      </c>
      <c r="G24" s="34"/>
      <c r="H24" s="34"/>
      <c r="I24" s="34">
        <v>0.89</v>
      </c>
      <c r="J24" s="34">
        <v>1.28</v>
      </c>
      <c r="K24" s="34">
        <v>0.89</v>
      </c>
      <c r="L24" s="34">
        <v>1.28</v>
      </c>
      <c r="M24" s="34">
        <v>1.0680000000000001</v>
      </c>
      <c r="N24" s="34">
        <v>1.536</v>
      </c>
      <c r="O24" s="34">
        <v>1.0680000000000001</v>
      </c>
      <c r="P24" s="34">
        <v>1.536</v>
      </c>
      <c r="Q24" s="34">
        <v>58.569000000000003</v>
      </c>
      <c r="R24" s="34">
        <v>39.351999999999997</v>
      </c>
      <c r="S24" s="34">
        <v>0</v>
      </c>
      <c r="T24" s="34">
        <v>56.006</v>
      </c>
      <c r="U24" s="34">
        <v>30.353000000000002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f t="shared" si="4"/>
        <v>0</v>
      </c>
      <c r="AD24" s="34">
        <f t="shared" si="5"/>
        <v>0</v>
      </c>
      <c r="AE24" s="34">
        <f t="shared" si="6"/>
        <v>0</v>
      </c>
      <c r="AF24" s="34">
        <f t="shared" si="7"/>
        <v>0</v>
      </c>
      <c r="AG24" s="4">
        <f t="shared" si="8"/>
        <v>0.89</v>
      </c>
      <c r="AH24" s="4">
        <f t="shared" si="9"/>
        <v>0.89</v>
      </c>
      <c r="AI24" s="8">
        <f t="shared" si="10"/>
        <v>1.0680000000000001</v>
      </c>
      <c r="AJ24" s="8">
        <f t="shared" si="10"/>
        <v>1.0680000000000001</v>
      </c>
      <c r="AK24" s="35">
        <f t="shared" si="0"/>
        <v>0.88999817651349378</v>
      </c>
      <c r="AL24" s="35">
        <f t="shared" si="1"/>
        <v>0.8942359891425834</v>
      </c>
      <c r="AM24" s="35">
        <f t="shared" si="2"/>
        <v>1.2799895914650012</v>
      </c>
      <c r="AN24" s="35">
        <f t="shared" si="3"/>
        <v>1.469523117889131</v>
      </c>
      <c r="AO24" s="8">
        <f>'30.06.2014'!AK24+'30.06.2014'!AL24</f>
        <v>2.3879999999999999</v>
      </c>
    </row>
    <row r="25" spans="1:41" x14ac:dyDescent="0.25">
      <c r="A25" s="54" t="s">
        <v>28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4"/>
        <v>0</v>
      </c>
      <c r="AD25" s="4">
        <f t="shared" si="5"/>
        <v>0</v>
      </c>
      <c r="AE25" s="4">
        <f t="shared" si="6"/>
        <v>0</v>
      </c>
      <c r="AF25" s="4">
        <f t="shared" si="7"/>
        <v>0</v>
      </c>
      <c r="AG25" s="4">
        <f t="shared" si="8"/>
        <v>0.75</v>
      </c>
      <c r="AH25" s="4">
        <f t="shared" si="9"/>
        <v>1.24</v>
      </c>
      <c r="AI25" s="8">
        <f t="shared" si="10"/>
        <v>0.89999999999999991</v>
      </c>
      <c r="AJ25" s="8">
        <f t="shared" si="10"/>
        <v>1.488</v>
      </c>
      <c r="AK25" s="8">
        <f t="shared" si="0"/>
        <v>0.75615624673314896</v>
      </c>
      <c r="AL25" s="8">
        <f t="shared" si="1"/>
        <v>1.2315762399589876</v>
      </c>
      <c r="AM25" s="8">
        <f t="shared" si="2"/>
        <v>0.65771646125267458</v>
      </c>
      <c r="AN25" s="8">
        <f t="shared" si="3"/>
        <v>1.1102469659745284</v>
      </c>
      <c r="AO25" s="8">
        <f>'30.06.2014'!AK25+'30.06.2014'!AL25</f>
        <v>2.9939999999999998</v>
      </c>
    </row>
    <row r="26" spans="1:41" x14ac:dyDescent="0.25">
      <c r="A26" s="54" t="s">
        <v>93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4"/>
        <v>0</v>
      </c>
      <c r="AD26" s="4">
        <f t="shared" si="5"/>
        <v>0</v>
      </c>
      <c r="AE26" s="4">
        <f t="shared" si="6"/>
        <v>0</v>
      </c>
      <c r="AF26" s="4">
        <f t="shared" si="7"/>
        <v>0</v>
      </c>
      <c r="AG26" s="4">
        <f t="shared" si="8"/>
        <v>0.95</v>
      </c>
      <c r="AH26" s="4">
        <f t="shared" si="9"/>
        <v>1.2</v>
      </c>
      <c r="AI26" s="8">
        <f t="shared" si="10"/>
        <v>1.1399999999999999</v>
      </c>
      <c r="AJ26" s="8">
        <f t="shared" si="10"/>
        <v>1.44</v>
      </c>
      <c r="AK26" s="8">
        <f>(Q26+W26)/B26</f>
        <v>0.94997561885093085</v>
      </c>
      <c r="AL26" s="8">
        <f>(T26+Z26)/E26</f>
        <v>1.199990389697756</v>
      </c>
      <c r="AM26" s="8">
        <f>(R26+X26)/C26</f>
        <v>1.0500039249548629</v>
      </c>
      <c r="AN26" s="8">
        <f>(U26+V26+AA26+AB26)/(F26+G26)</f>
        <v>1.4598601909633748</v>
      </c>
      <c r="AO26" s="8">
        <f>'30.06.2014'!AK26+'30.06.2014'!AL26</f>
        <v>2.2080000000000002</v>
      </c>
    </row>
    <row r="27" spans="1:41" s="36" customFormat="1" x14ac:dyDescent="0.25">
      <c r="A27" s="55" t="s">
        <v>51</v>
      </c>
      <c r="B27" s="34">
        <v>86.088999999999999</v>
      </c>
      <c r="C27" s="34">
        <v>29.715</v>
      </c>
      <c r="D27" s="34">
        <v>1.278</v>
      </c>
      <c r="E27" s="34">
        <v>83.031999999999996</v>
      </c>
      <c r="F27" s="34">
        <v>161.767</v>
      </c>
      <c r="G27" s="34">
        <v>6.4000000000000001E-2</v>
      </c>
      <c r="H27" s="34"/>
      <c r="I27" s="34">
        <v>0.62</v>
      </c>
      <c r="J27" s="34">
        <v>0.9</v>
      </c>
      <c r="K27" s="34">
        <v>1.22</v>
      </c>
      <c r="L27" s="34">
        <v>1.38</v>
      </c>
      <c r="M27" s="34">
        <f>I27*1.2</f>
        <v>0.74399999999999999</v>
      </c>
      <c r="N27" s="34">
        <f>J27*1.2</f>
        <v>1.08</v>
      </c>
      <c r="O27" s="34">
        <f>K27*1.2</f>
        <v>1.464</v>
      </c>
      <c r="P27" s="34">
        <f>L27*1.2</f>
        <v>1.6559999999999999</v>
      </c>
      <c r="Q27" s="34">
        <v>53.636000000000003</v>
      </c>
      <c r="R27" s="34">
        <v>26.614999999999998</v>
      </c>
      <c r="S27" s="34">
        <v>1.1499999999999999</v>
      </c>
      <c r="T27" s="34">
        <v>100.179</v>
      </c>
      <c r="U27" s="34">
        <v>239.465</v>
      </c>
      <c r="V27" s="34">
        <v>8.7999999999999995E-2</v>
      </c>
      <c r="W27" s="34"/>
      <c r="X27" s="34"/>
      <c r="Y27" s="34"/>
      <c r="Z27" s="34"/>
      <c r="AA27" s="34"/>
      <c r="AB27" s="34"/>
      <c r="AC27" s="34">
        <f t="shared" si="4"/>
        <v>0</v>
      </c>
      <c r="AD27" s="34">
        <f t="shared" si="5"/>
        <v>0</v>
      </c>
      <c r="AE27" s="34">
        <f t="shared" si="6"/>
        <v>0</v>
      </c>
      <c r="AF27" s="34">
        <f t="shared" si="7"/>
        <v>0</v>
      </c>
      <c r="AG27" s="4">
        <f t="shared" si="8"/>
        <v>0.62</v>
      </c>
      <c r="AH27" s="4">
        <f t="shared" si="9"/>
        <v>1.22</v>
      </c>
      <c r="AI27" s="8">
        <f t="shared" si="10"/>
        <v>0.74399999999999999</v>
      </c>
      <c r="AJ27" s="8">
        <f t="shared" si="10"/>
        <v>1.464</v>
      </c>
      <c r="AK27" s="35">
        <f t="shared" ref="AK27:AK43" si="11">(Q27+W27)/B27</f>
        <v>0.62302965535666577</v>
      </c>
      <c r="AL27" s="35">
        <f t="shared" ref="AL27:AL43" si="12">(T27+Z27)/E27</f>
        <v>1.2065107428461317</v>
      </c>
      <c r="AM27" s="35">
        <f t="shared" ref="AM27:AM43" si="13">(R27+X27)/C27</f>
        <v>0.89567558472152109</v>
      </c>
      <c r="AN27" s="35">
        <f t="shared" ref="AN27:AN43" si="14">(U27+V27+AA27+AB27)/(F27+G27)</f>
        <v>1.4802664508036163</v>
      </c>
      <c r="AO27" s="8">
        <f>'30.06.2014'!AK27+'30.06.2014'!AL27</f>
        <v>2.2199999999999998</v>
      </c>
    </row>
    <row r="28" spans="1:41" x14ac:dyDescent="0.25">
      <c r="A28" s="54" t="s">
        <v>94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4"/>
        <v>0</v>
      </c>
      <c r="AD28" s="4">
        <f t="shared" si="5"/>
        <v>0</v>
      </c>
      <c r="AE28" s="4">
        <f t="shared" si="6"/>
        <v>0</v>
      </c>
      <c r="AF28" s="4">
        <f t="shared" si="7"/>
        <v>0</v>
      </c>
      <c r="AG28" s="4">
        <f t="shared" si="8"/>
        <v>0.76400000000000001</v>
      </c>
      <c r="AH28" s="4">
        <f t="shared" si="9"/>
        <v>0.64500000000000002</v>
      </c>
      <c r="AI28" s="8">
        <f t="shared" si="10"/>
        <v>0.91679999999999995</v>
      </c>
      <c r="AJ28" s="8">
        <f t="shared" si="10"/>
        <v>0.77400000000000002</v>
      </c>
      <c r="AK28" s="8">
        <f t="shared" si="11"/>
        <v>0.76399873769748139</v>
      </c>
      <c r="AL28" s="8">
        <f t="shared" si="12"/>
        <v>0.64499962748652739</v>
      </c>
      <c r="AM28" s="8">
        <f t="shared" si="13"/>
        <v>0.76400345399595515</v>
      </c>
      <c r="AN28" s="8">
        <f t="shared" si="14"/>
        <v>0.64499891706945289</v>
      </c>
      <c r="AO28" s="8">
        <f>'30.06.2014'!AK28+'30.06.2014'!AL28</f>
        <v>1.98</v>
      </c>
    </row>
    <row r="29" spans="1:41" x14ac:dyDescent="0.25">
      <c r="A29" s="54" t="s">
        <v>31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4"/>
        <v>0</v>
      </c>
      <c r="AD29" s="4">
        <f t="shared" si="5"/>
        <v>0</v>
      </c>
      <c r="AE29" s="4">
        <f t="shared" si="6"/>
        <v>0</v>
      </c>
      <c r="AF29" s="4">
        <f t="shared" si="7"/>
        <v>0</v>
      </c>
      <c r="AG29" s="4">
        <f t="shared" si="8"/>
        <v>0.71</v>
      </c>
      <c r="AH29" s="4">
        <f t="shared" si="9"/>
        <v>0.94</v>
      </c>
      <c r="AI29" s="8">
        <f t="shared" si="10"/>
        <v>0.85199999999999998</v>
      </c>
      <c r="AJ29" s="8">
        <f t="shared" si="10"/>
        <v>1.1279999999999999</v>
      </c>
      <c r="AK29" s="8">
        <f t="shared" si="11"/>
        <v>0.72615968478812642</v>
      </c>
      <c r="AL29" s="8">
        <f t="shared" si="12"/>
        <v>0.91472088969194165</v>
      </c>
      <c r="AM29" s="8">
        <f t="shared" si="13"/>
        <v>0.71665866739007955</v>
      </c>
      <c r="AN29" s="8">
        <f t="shared" si="14"/>
        <v>0.93633352400462933</v>
      </c>
      <c r="AO29" s="8">
        <f>'30.06.2014'!AK29+'30.06.2014'!AL29</f>
        <v>2.7336</v>
      </c>
    </row>
    <row r="30" spans="1:41" s="36" customFormat="1" x14ac:dyDescent="0.25">
      <c r="A30" s="54" t="s">
        <v>32</v>
      </c>
      <c r="B30" s="34">
        <v>64.039000000000001</v>
      </c>
      <c r="C30" s="34">
        <v>43.48</v>
      </c>
      <c r="D30" s="34"/>
      <c r="E30" s="34">
        <v>50.304000000000002</v>
      </c>
      <c r="F30" s="34">
        <v>116.218</v>
      </c>
      <c r="G30" s="34"/>
      <c r="H30" s="34"/>
      <c r="I30" s="34">
        <v>1.1399999999999999</v>
      </c>
      <c r="J30" s="34">
        <v>1.29</v>
      </c>
      <c r="K30" s="34">
        <v>1.1399999999999999</v>
      </c>
      <c r="L30" s="34">
        <v>2</v>
      </c>
      <c r="M30" s="34">
        <v>1.3680000000000001</v>
      </c>
      <c r="N30" s="34">
        <v>1.548</v>
      </c>
      <c r="O30" s="34">
        <v>1.3680000000000001</v>
      </c>
      <c r="P30" s="34">
        <v>2.4</v>
      </c>
      <c r="Q30" s="34">
        <v>72.759</v>
      </c>
      <c r="R30" s="34">
        <v>56.183</v>
      </c>
      <c r="S30" s="34"/>
      <c r="T30" s="34">
        <v>57.56</v>
      </c>
      <c r="U30" s="34">
        <v>232.012</v>
      </c>
      <c r="V30" s="34"/>
      <c r="W30" s="34"/>
      <c r="X30" s="34"/>
      <c r="Y30" s="34"/>
      <c r="Z30" s="34"/>
      <c r="AA30" s="34"/>
      <c r="AB30" s="34"/>
      <c r="AC30" s="34">
        <v>0</v>
      </c>
      <c r="AD30" s="34">
        <v>0</v>
      </c>
      <c r="AE30" s="34">
        <v>0</v>
      </c>
      <c r="AF30" s="34">
        <v>0</v>
      </c>
      <c r="AG30" s="4">
        <f t="shared" si="8"/>
        <v>1.1399999999999999</v>
      </c>
      <c r="AH30" s="4">
        <f t="shared" si="9"/>
        <v>1.1399999999999999</v>
      </c>
      <c r="AI30" s="8">
        <f t="shared" si="10"/>
        <v>1.3679999999999999</v>
      </c>
      <c r="AJ30" s="8">
        <f t="shared" si="10"/>
        <v>1.3679999999999999</v>
      </c>
      <c r="AK30" s="35">
        <f t="shared" si="11"/>
        <v>1.1361670232202252</v>
      </c>
      <c r="AL30" s="35">
        <f t="shared" si="12"/>
        <v>1.1442430025445292</v>
      </c>
      <c r="AM30" s="35">
        <f t="shared" si="13"/>
        <v>1.2921573137074518</v>
      </c>
      <c r="AN30" s="35">
        <f t="shared" si="14"/>
        <v>1.9963516839043864</v>
      </c>
      <c r="AO30" s="8">
        <f>'30.06.2014'!AK30+'30.06.2014'!AL30</f>
        <v>1.6319999999999999</v>
      </c>
    </row>
    <row r="31" spans="1:41" x14ac:dyDescent="0.25">
      <c r="A31" s="54" t="s">
        <v>95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4"/>
        <v>0</v>
      </c>
      <c r="AD31" s="4">
        <f t="shared" si="5"/>
        <v>0</v>
      </c>
      <c r="AE31" s="4">
        <f t="shared" si="6"/>
        <v>0</v>
      </c>
      <c r="AF31" s="4">
        <f t="shared" si="7"/>
        <v>0</v>
      </c>
      <c r="AG31" s="4">
        <f t="shared" si="8"/>
        <v>0.77</v>
      </c>
      <c r="AH31" s="4">
        <f t="shared" si="9"/>
        <v>0.59</v>
      </c>
      <c r="AI31" s="8">
        <f t="shared" si="10"/>
        <v>0.92399999999999993</v>
      </c>
      <c r="AJ31" s="8">
        <f t="shared" si="10"/>
        <v>0.70799999999999996</v>
      </c>
      <c r="AK31" s="8">
        <f t="shared" si="11"/>
        <v>0.76098776051466765</v>
      </c>
      <c r="AL31" s="8">
        <f t="shared" si="12"/>
        <v>0.58309961193879967</v>
      </c>
      <c r="AM31" s="8">
        <f t="shared" si="13"/>
        <v>0.89000139840581727</v>
      </c>
      <c r="AN31" s="8">
        <f t="shared" si="14"/>
        <v>0.85747002559612018</v>
      </c>
      <c r="AO31" s="8">
        <f>'30.06.2014'!AK31+'30.06.2014'!AL31</f>
        <v>3.3719999999999999</v>
      </c>
    </row>
    <row r="32" spans="1:41" x14ac:dyDescent="0.25">
      <c r="A32" s="54" t="s">
        <v>91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4"/>
        <v>0</v>
      </c>
      <c r="AD32" s="4">
        <f t="shared" si="5"/>
        <v>0</v>
      </c>
      <c r="AE32" s="4">
        <f t="shared" si="6"/>
        <v>0</v>
      </c>
      <c r="AF32" s="4">
        <f t="shared" si="7"/>
        <v>0</v>
      </c>
      <c r="AG32" s="4">
        <f t="shared" si="8"/>
        <v>0.89</v>
      </c>
      <c r="AH32" s="4">
        <f t="shared" si="9"/>
        <v>1.32</v>
      </c>
      <c r="AI32" s="8">
        <f t="shared" si="10"/>
        <v>1.0680000000000001</v>
      </c>
      <c r="AJ32" s="8">
        <f t="shared" si="10"/>
        <v>1.5840000000000001</v>
      </c>
      <c r="AK32" s="8">
        <f t="shared" si="11"/>
        <v>0.91588165515316444</v>
      </c>
      <c r="AL32" s="8">
        <f t="shared" si="12"/>
        <v>1.3636522205823158</v>
      </c>
      <c r="AM32" s="8">
        <f t="shared" si="13"/>
        <v>1.540762331838565</v>
      </c>
      <c r="AN32" s="8">
        <f t="shared" si="14"/>
        <v>2.2919541323690349</v>
      </c>
      <c r="AO32" s="8">
        <f>'30.06.2014'!AK32+'30.06.2014'!AL32</f>
        <v>2.0759999999999996</v>
      </c>
    </row>
    <row r="33" spans="1:41" s="36" customFormat="1" x14ac:dyDescent="0.25">
      <c r="A33" s="54" t="s">
        <v>35</v>
      </c>
      <c r="B33" s="34">
        <v>6860</v>
      </c>
      <c r="C33" s="34">
        <v>2735</v>
      </c>
      <c r="D33" s="34">
        <v>0</v>
      </c>
      <c r="E33" s="34">
        <v>6832</v>
      </c>
      <c r="F33" s="34">
        <v>5116</v>
      </c>
      <c r="G33" s="34">
        <v>0</v>
      </c>
      <c r="H33" s="34">
        <v>10903</v>
      </c>
      <c r="I33" s="34">
        <v>0.95</v>
      </c>
      <c r="J33" s="34">
        <v>2.3199999999999998</v>
      </c>
      <c r="K33" s="34">
        <v>0.78</v>
      </c>
      <c r="L33" s="34">
        <v>1.72</v>
      </c>
      <c r="M33" s="34">
        <v>1.1399999999999999</v>
      </c>
      <c r="N33" s="34">
        <v>2.78</v>
      </c>
      <c r="O33" s="34">
        <v>0.94</v>
      </c>
      <c r="P33" s="34">
        <v>2.06</v>
      </c>
      <c r="Q33" s="34">
        <v>6517</v>
      </c>
      <c r="R33" s="34">
        <v>5806</v>
      </c>
      <c r="S33" s="34">
        <v>0</v>
      </c>
      <c r="T33" s="34">
        <v>5329</v>
      </c>
      <c r="U33" s="34">
        <v>7493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f t="shared" si="4"/>
        <v>0</v>
      </c>
      <c r="AD33" s="34">
        <f t="shared" si="5"/>
        <v>0</v>
      </c>
      <c r="AE33" s="34">
        <f t="shared" si="6"/>
        <v>0</v>
      </c>
      <c r="AF33" s="34">
        <f t="shared" si="7"/>
        <v>0</v>
      </c>
      <c r="AG33" s="4">
        <f t="shared" si="8"/>
        <v>0.95</v>
      </c>
      <c r="AH33" s="4">
        <f t="shared" si="9"/>
        <v>0.78</v>
      </c>
      <c r="AI33" s="8">
        <f t="shared" si="10"/>
        <v>1.1399999999999999</v>
      </c>
      <c r="AJ33" s="8">
        <f t="shared" si="10"/>
        <v>0.93599999999999994</v>
      </c>
      <c r="AK33" s="35">
        <f t="shared" si="11"/>
        <v>0.95</v>
      </c>
      <c r="AL33" s="35">
        <f t="shared" si="12"/>
        <v>0.78000585480093676</v>
      </c>
      <c r="AM33" s="35">
        <f t="shared" si="13"/>
        <v>2.122851919561243</v>
      </c>
      <c r="AN33" s="35">
        <f t="shared" si="14"/>
        <v>1.4646207974980454</v>
      </c>
      <c r="AO33" s="8">
        <f>'30.06.2014'!AK33+'30.06.2014'!AL33</f>
        <v>2.4192</v>
      </c>
    </row>
    <row r="34" spans="1:41" x14ac:dyDescent="0.25">
      <c r="A34" s="54" t="s">
        <v>36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4"/>
        <v>0</v>
      </c>
      <c r="AD34" s="4">
        <f t="shared" si="5"/>
        <v>0</v>
      </c>
      <c r="AE34" s="4">
        <f t="shared" si="6"/>
        <v>0</v>
      </c>
      <c r="AF34" s="4">
        <f t="shared" si="7"/>
        <v>0</v>
      </c>
      <c r="AG34" s="4">
        <f t="shared" si="8"/>
        <v>0.89</v>
      </c>
      <c r="AH34" s="4">
        <f t="shared" si="9"/>
        <v>1.1299999999999999</v>
      </c>
      <c r="AI34" s="8">
        <f t="shared" si="10"/>
        <v>1.0680000000000001</v>
      </c>
      <c r="AJ34" s="8">
        <f t="shared" si="10"/>
        <v>1.3559999999999999</v>
      </c>
      <c r="AK34" s="8">
        <f t="shared" si="11"/>
        <v>0.89198693402935159</v>
      </c>
      <c r="AL34" s="8">
        <f t="shared" si="12"/>
        <v>1.125046284051838</v>
      </c>
      <c r="AM34" s="8">
        <f t="shared" si="13"/>
        <v>1.0499937382592361</v>
      </c>
      <c r="AN34" s="8">
        <f t="shared" si="14"/>
        <v>1.3250159948816378</v>
      </c>
      <c r="AO34" s="8">
        <f>'30.06.2014'!AK34+'30.06.2014'!AL34</f>
        <v>1.8959999999999999</v>
      </c>
    </row>
    <row r="35" spans="1:41" x14ac:dyDescent="0.25">
      <c r="A35" s="54" t="s">
        <v>79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4"/>
        <v>0</v>
      </c>
      <c r="AD35" s="4">
        <f t="shared" si="5"/>
        <v>0</v>
      </c>
      <c r="AE35" s="4">
        <f t="shared" si="6"/>
        <v>0</v>
      </c>
      <c r="AF35" s="4">
        <f t="shared" si="7"/>
        <v>0</v>
      </c>
      <c r="AG35" s="4">
        <f t="shared" si="8"/>
        <v>0.57999999999999996</v>
      </c>
      <c r="AH35" s="4">
        <f t="shared" si="9"/>
        <v>1</v>
      </c>
      <c r="AI35" s="8">
        <f t="shared" si="10"/>
        <v>0.69599999999999995</v>
      </c>
      <c r="AJ35" s="8">
        <f t="shared" si="10"/>
        <v>1.2</v>
      </c>
      <c r="AK35" s="8">
        <f t="shared" si="11"/>
        <v>0.58041581642691309</v>
      </c>
      <c r="AL35" s="8">
        <f t="shared" si="12"/>
        <v>1.0000077174352295</v>
      </c>
      <c r="AM35" s="8">
        <f t="shared" si="13"/>
        <v>0.58043368497948133</v>
      </c>
      <c r="AN35" s="8">
        <f t="shared" si="14"/>
        <v>1.3255250168251249</v>
      </c>
      <c r="AO35" s="8">
        <f>'30.06.2014'!AK35+'30.06.2014'!AL35</f>
        <v>2.8545281515833292</v>
      </c>
    </row>
    <row r="36" spans="1:41" s="36" customFormat="1" x14ac:dyDescent="0.25">
      <c r="A36" s="54" t="s">
        <v>37</v>
      </c>
      <c r="B36" s="34">
        <v>20.646000000000001</v>
      </c>
      <c r="C36" s="34">
        <v>6.5039999999999996</v>
      </c>
      <c r="D36" s="34">
        <v>0</v>
      </c>
      <c r="E36" s="34">
        <v>19.945</v>
      </c>
      <c r="F36" s="34">
        <v>6.3179999999999996</v>
      </c>
      <c r="G36" s="34">
        <v>0</v>
      </c>
      <c r="H36" s="34"/>
      <c r="I36" s="34">
        <v>0.70399999999999996</v>
      </c>
      <c r="J36" s="34">
        <v>0.70399999999999996</v>
      </c>
      <c r="K36" s="34">
        <v>1.3540000000000001</v>
      </c>
      <c r="L36" s="34">
        <v>1.3540000000000001</v>
      </c>
      <c r="M36" s="34">
        <v>0.84</v>
      </c>
      <c r="N36" s="34">
        <v>0.84</v>
      </c>
      <c r="O36" s="34">
        <v>1.62</v>
      </c>
      <c r="P36" s="34">
        <v>1.62</v>
      </c>
      <c r="Q36" s="34">
        <v>14.535</v>
      </c>
      <c r="R36" s="34">
        <v>4.5789999999999997</v>
      </c>
      <c r="S36" s="34">
        <v>0</v>
      </c>
      <c r="T36" s="34">
        <v>27.006</v>
      </c>
      <c r="U36" s="34">
        <v>8.5540000000000003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f t="shared" si="4"/>
        <v>0</v>
      </c>
      <c r="AD36" s="34">
        <f t="shared" si="5"/>
        <v>0</v>
      </c>
      <c r="AE36" s="34">
        <f t="shared" si="6"/>
        <v>0</v>
      </c>
      <c r="AF36" s="34">
        <f t="shared" si="7"/>
        <v>0</v>
      </c>
      <c r="AG36" s="4">
        <f t="shared" si="8"/>
        <v>0.70399999999999996</v>
      </c>
      <c r="AH36" s="4">
        <f t="shared" si="9"/>
        <v>1.3540000000000001</v>
      </c>
      <c r="AI36" s="8">
        <f t="shared" si="10"/>
        <v>0.84479999999999988</v>
      </c>
      <c r="AJ36" s="8">
        <f t="shared" si="10"/>
        <v>1.6248</v>
      </c>
      <c r="AK36" s="35">
        <f t="shared" si="11"/>
        <v>0.70401046207497819</v>
      </c>
      <c r="AL36" s="35">
        <f t="shared" si="12"/>
        <v>1.3540235648032088</v>
      </c>
      <c r="AM36" s="35">
        <f t="shared" si="13"/>
        <v>0.70402829028290281</v>
      </c>
      <c r="AN36" s="35">
        <f t="shared" si="14"/>
        <v>1.3539094650205763</v>
      </c>
      <c r="AO36" s="8">
        <f>'30.06.2014'!AK36+'30.06.2014'!AL36</f>
        <v>4.3440000000000003</v>
      </c>
    </row>
    <row r="37" spans="1:41" x14ac:dyDescent="0.25">
      <c r="A37" s="54" t="s">
        <v>81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4"/>
        <v>0</v>
      </c>
      <c r="AD37" s="4">
        <f t="shared" si="5"/>
        <v>0</v>
      </c>
      <c r="AE37" s="4">
        <f t="shared" si="6"/>
        <v>0</v>
      </c>
      <c r="AF37" s="4">
        <f t="shared" si="7"/>
        <v>0</v>
      </c>
      <c r="AG37" s="4">
        <f t="shared" si="8"/>
        <v>0.80400000000000005</v>
      </c>
      <c r="AH37" s="4">
        <f t="shared" si="9"/>
        <v>0.90300000000000002</v>
      </c>
      <c r="AI37" s="8">
        <f t="shared" si="10"/>
        <v>0.96479999999999999</v>
      </c>
      <c r="AJ37" s="8">
        <f t="shared" si="10"/>
        <v>1.0835999999999999</v>
      </c>
      <c r="AK37" s="8">
        <f t="shared" si="11"/>
        <v>0.79768577372009708</v>
      </c>
      <c r="AL37" s="8">
        <f t="shared" si="12"/>
        <v>0.90181023221093604</v>
      </c>
      <c r="AM37" s="8">
        <f t="shared" si="13"/>
        <v>0.95315272684254126</v>
      </c>
      <c r="AN37" s="8">
        <f t="shared" si="14"/>
        <v>1.0535346012832263</v>
      </c>
      <c r="AO37" s="8">
        <f>'30.06.2014'!AK37+'30.06.2014'!AL37</f>
        <v>2.2800000000000002</v>
      </c>
    </row>
    <row r="38" spans="1:41" x14ac:dyDescent="0.25">
      <c r="A38" s="54" t="s">
        <v>39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4"/>
        <v>0</v>
      </c>
      <c r="AD38" s="4">
        <f t="shared" si="5"/>
        <v>0</v>
      </c>
      <c r="AE38" s="4">
        <f t="shared" si="6"/>
        <v>0</v>
      </c>
      <c r="AF38" s="4">
        <f t="shared" si="7"/>
        <v>0</v>
      </c>
      <c r="AG38" s="4">
        <f t="shared" si="8"/>
        <v>1.01</v>
      </c>
      <c r="AH38" s="4">
        <f t="shared" si="9"/>
        <v>1.18</v>
      </c>
      <c r="AI38" s="8">
        <f t="shared" si="10"/>
        <v>1.212</v>
      </c>
      <c r="AJ38" s="8">
        <f t="shared" si="10"/>
        <v>1.4159999999999999</v>
      </c>
      <c r="AK38" s="8">
        <f t="shared" si="11"/>
        <v>1.0076549220165065</v>
      </c>
      <c r="AL38" s="8">
        <f t="shared" si="12"/>
        <v>1.1770239741039215</v>
      </c>
      <c r="AM38" s="8">
        <f t="shared" si="13"/>
        <v>1.0085282298863867</v>
      </c>
      <c r="AN38" s="8">
        <f t="shared" si="14"/>
        <v>1.1675336016402156</v>
      </c>
      <c r="AO38" s="8">
        <f>'30.06.2014'!AK38+'30.06.2014'!AL38</f>
        <v>2.6196000000000002</v>
      </c>
    </row>
    <row r="39" spans="1:41" s="36" customFormat="1" x14ac:dyDescent="0.25">
      <c r="A39" s="54" t="s">
        <v>96</v>
      </c>
      <c r="B39" s="34">
        <v>46.183</v>
      </c>
      <c r="C39" s="34">
        <v>9.1590000000000007</v>
      </c>
      <c r="D39" s="34">
        <v>0</v>
      </c>
      <c r="E39" s="34">
        <v>44.947000000000003</v>
      </c>
      <c r="F39" s="34">
        <v>7.9569999999999999</v>
      </c>
      <c r="G39" s="34">
        <v>0</v>
      </c>
      <c r="H39" s="34"/>
      <c r="I39" s="34">
        <v>0.88</v>
      </c>
      <c r="J39" s="34">
        <v>0.88</v>
      </c>
      <c r="K39" s="34">
        <v>1.91</v>
      </c>
      <c r="L39" s="34">
        <v>1.91</v>
      </c>
      <c r="M39" s="34">
        <v>1.0551999999999999</v>
      </c>
      <c r="N39" s="34">
        <v>1.0551999999999999</v>
      </c>
      <c r="O39" s="34">
        <v>2.2978999999999998</v>
      </c>
      <c r="P39" s="34">
        <v>2.2978999999999998</v>
      </c>
      <c r="Q39" s="34">
        <v>40.640999999999998</v>
      </c>
      <c r="R39" s="34">
        <v>8.06</v>
      </c>
      <c r="S39" s="34">
        <v>0</v>
      </c>
      <c r="T39" s="34">
        <v>85.849000000000004</v>
      </c>
      <c r="U39" s="34">
        <v>15.198</v>
      </c>
      <c r="V39" s="34">
        <v>0</v>
      </c>
      <c r="W39" s="34"/>
      <c r="X39" s="34"/>
      <c r="Y39" s="34"/>
      <c r="Z39" s="34"/>
      <c r="AA39" s="34"/>
      <c r="AB39" s="34"/>
      <c r="AC39" s="34">
        <f t="shared" si="4"/>
        <v>0</v>
      </c>
      <c r="AD39" s="34">
        <f t="shared" si="5"/>
        <v>0</v>
      </c>
      <c r="AE39" s="34">
        <f t="shared" si="6"/>
        <v>0</v>
      </c>
      <c r="AF39" s="34">
        <f t="shared" si="7"/>
        <v>0</v>
      </c>
      <c r="AG39" s="4">
        <f t="shared" si="8"/>
        <v>0.88</v>
      </c>
      <c r="AH39" s="4">
        <f t="shared" si="9"/>
        <v>1.91</v>
      </c>
      <c r="AI39" s="8">
        <f t="shared" si="10"/>
        <v>1.056</v>
      </c>
      <c r="AJ39" s="8">
        <f t="shared" si="10"/>
        <v>2.2919999999999998</v>
      </c>
      <c r="AK39" s="35">
        <f t="shared" si="11"/>
        <v>0.87999913388043216</v>
      </c>
      <c r="AL39" s="35">
        <f t="shared" si="12"/>
        <v>1.9100051171379624</v>
      </c>
      <c r="AM39" s="35">
        <f t="shared" si="13"/>
        <v>0.88000873457801065</v>
      </c>
      <c r="AN39" s="35">
        <f t="shared" si="14"/>
        <v>1.9100163378157597</v>
      </c>
      <c r="AO39" s="8">
        <f>'30.06.2014'!AK39+'30.06.2014'!AL39</f>
        <v>3.3528000000000002</v>
      </c>
    </row>
    <row r="40" spans="1:41" x14ac:dyDescent="0.25">
      <c r="A40" s="54" t="s">
        <v>40</v>
      </c>
      <c r="B40" s="4">
        <v>25.544</v>
      </c>
      <c r="C40" s="4">
        <v>8.86</v>
      </c>
      <c r="D40" s="4">
        <v>0</v>
      </c>
      <c r="E40" s="4">
        <v>24.933</v>
      </c>
      <c r="F40" s="4">
        <v>10.736000000000001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4"/>
        <v>0</v>
      </c>
      <c r="AD40" s="4">
        <f t="shared" si="5"/>
        <v>0</v>
      </c>
      <c r="AE40" s="4">
        <f t="shared" si="6"/>
        <v>0</v>
      </c>
      <c r="AF40" s="4">
        <f t="shared" si="7"/>
        <v>0</v>
      </c>
      <c r="AG40" s="4">
        <f t="shared" si="8"/>
        <v>0.77</v>
      </c>
      <c r="AH40" s="4">
        <f t="shared" si="9"/>
        <v>0.95</v>
      </c>
      <c r="AI40" s="8">
        <f t="shared" si="10"/>
        <v>0.92399999999999993</v>
      </c>
      <c r="AJ40" s="8">
        <f t="shared" si="10"/>
        <v>1.1399999999999999</v>
      </c>
      <c r="AK40" s="8">
        <f t="shared" si="11"/>
        <v>0.7730582524271844</v>
      </c>
      <c r="AL40" s="8">
        <f t="shared" si="12"/>
        <v>0.9519913367825773</v>
      </c>
      <c r="AM40" s="8">
        <f t="shared" si="13"/>
        <v>0.77325056433408579</v>
      </c>
      <c r="AN40" s="8">
        <f t="shared" si="14"/>
        <v>0.97857675111773468</v>
      </c>
      <c r="AO40" s="8">
        <f>'30.06.2014'!AK40+'30.06.2014'!AL40</f>
        <v>2.8319999999999999</v>
      </c>
    </row>
    <row r="41" spans="1:41" x14ac:dyDescent="0.25">
      <c r="A41" s="54" t="s">
        <v>41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7.0170000000000003</v>
      </c>
      <c r="X41" s="4">
        <v>6.7000000000000004E-2</v>
      </c>
      <c r="Y41" s="4">
        <v>3.0000000000000001E-3</v>
      </c>
      <c r="Z41" s="4">
        <v>2.6960000000000002</v>
      </c>
      <c r="AA41" s="4">
        <v>0.315</v>
      </c>
      <c r="AB41" s="4">
        <v>0</v>
      </c>
      <c r="AC41" s="4">
        <f t="shared" si="4"/>
        <v>1.1428338762214985</v>
      </c>
      <c r="AD41" s="4">
        <f t="shared" si="5"/>
        <v>1.1399577167019028</v>
      </c>
      <c r="AE41" s="4">
        <f t="shared" si="6"/>
        <v>5.1736881005173693E-2</v>
      </c>
      <c r="AF41" s="4">
        <f t="shared" si="7"/>
        <v>6.0287081339712924E-2</v>
      </c>
      <c r="AG41" s="4">
        <f t="shared" si="8"/>
        <v>2.0728338762214986</v>
      </c>
      <c r="AH41" s="4">
        <f t="shared" si="9"/>
        <v>2.7899577167019025</v>
      </c>
      <c r="AI41" s="8">
        <f t="shared" si="10"/>
        <v>2.4874006514657983</v>
      </c>
      <c r="AJ41" s="8">
        <f t="shared" si="10"/>
        <v>3.3479492600422831</v>
      </c>
      <c r="AK41" s="8">
        <f t="shared" si="11"/>
        <v>2.0729641693811081</v>
      </c>
      <c r="AL41" s="8">
        <f t="shared" si="12"/>
        <v>2.7898520084566596</v>
      </c>
      <c r="AM41" s="8">
        <f t="shared" si="13"/>
        <v>0.98036253776435045</v>
      </c>
      <c r="AN41" s="8">
        <f t="shared" si="14"/>
        <v>1.7102392344497608</v>
      </c>
      <c r="AO41" s="8">
        <f>'30.06.2014'!AK41+'30.06.2014'!AL41</f>
        <v>6.9987707579111165</v>
      </c>
    </row>
    <row r="42" spans="1:41" s="36" customFormat="1" x14ac:dyDescent="0.25">
      <c r="A42" s="54" t="s">
        <v>71</v>
      </c>
      <c r="B42" s="34">
        <v>274.10300000000001</v>
      </c>
      <c r="C42" s="34">
        <v>56.46</v>
      </c>
      <c r="D42" s="34">
        <v>0</v>
      </c>
      <c r="E42" s="34">
        <v>267.08100000000002</v>
      </c>
      <c r="F42" s="34">
        <v>65.215000000000003</v>
      </c>
      <c r="G42" s="34">
        <v>0</v>
      </c>
      <c r="H42" s="34"/>
      <c r="I42" s="34">
        <v>1.25</v>
      </c>
      <c r="J42" s="34">
        <v>1.47</v>
      </c>
      <c r="K42" s="34">
        <v>1.95</v>
      </c>
      <c r="L42" s="34">
        <v>2.2000000000000002</v>
      </c>
      <c r="M42" s="34">
        <v>1.5</v>
      </c>
      <c r="N42" s="34">
        <v>1.76</v>
      </c>
      <c r="O42" s="34">
        <v>2.34</v>
      </c>
      <c r="P42" s="34">
        <v>2.64</v>
      </c>
      <c r="Q42" s="34">
        <v>343.35399999999998</v>
      </c>
      <c r="R42" s="34">
        <v>92.013000000000005</v>
      </c>
      <c r="S42" s="34">
        <v>0</v>
      </c>
      <c r="T42" s="34">
        <v>495.00299999999999</v>
      </c>
      <c r="U42" s="34">
        <v>120.42400000000001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f t="shared" si="4"/>
        <v>0</v>
      </c>
      <c r="AD42" s="34">
        <f t="shared" si="5"/>
        <v>0</v>
      </c>
      <c r="AE42" s="34">
        <f t="shared" si="6"/>
        <v>0</v>
      </c>
      <c r="AF42" s="34">
        <f t="shared" si="7"/>
        <v>0</v>
      </c>
      <c r="AG42" s="4">
        <f t="shared" si="8"/>
        <v>1.25</v>
      </c>
      <c r="AH42" s="4">
        <f t="shared" si="9"/>
        <v>1.95</v>
      </c>
      <c r="AI42" s="8">
        <f t="shared" si="10"/>
        <v>1.5</v>
      </c>
      <c r="AJ42" s="8">
        <f t="shared" si="10"/>
        <v>2.34</v>
      </c>
      <c r="AK42" s="35">
        <f t="shared" si="11"/>
        <v>1.2526459031823802</v>
      </c>
      <c r="AL42" s="35">
        <f t="shared" si="12"/>
        <v>1.8533815584036302</v>
      </c>
      <c r="AM42" s="35">
        <f t="shared" si="13"/>
        <v>1.629702444208289</v>
      </c>
      <c r="AN42" s="35">
        <f t="shared" si="14"/>
        <v>1.8465690408648316</v>
      </c>
      <c r="AO42" s="8">
        <f>'30.06.2014'!AK42+'30.06.2014'!AL42</f>
        <v>3.84</v>
      </c>
    </row>
    <row r="43" spans="1:41" x14ac:dyDescent="0.25">
      <c r="A43" s="54" t="s">
        <v>42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4"/>
        <v>0</v>
      </c>
      <c r="AD43" s="4">
        <f t="shared" si="5"/>
        <v>0</v>
      </c>
      <c r="AE43" s="4">
        <f t="shared" si="6"/>
        <v>0</v>
      </c>
      <c r="AF43" s="4">
        <f t="shared" si="7"/>
        <v>0</v>
      </c>
      <c r="AG43" s="4">
        <f t="shared" si="8"/>
        <v>0.77</v>
      </c>
      <c r="AH43" s="4">
        <f t="shared" si="9"/>
        <v>0.99</v>
      </c>
      <c r="AI43" s="8">
        <f t="shared" si="10"/>
        <v>0.92399999999999993</v>
      </c>
      <c r="AJ43" s="8">
        <f t="shared" si="10"/>
        <v>1.1879999999999999</v>
      </c>
      <c r="AK43" s="8">
        <f t="shared" si="11"/>
        <v>0.75755637294098832</v>
      </c>
      <c r="AL43" s="8">
        <f t="shared" si="12"/>
        <v>0.97603269856618735</v>
      </c>
      <c r="AM43" s="8">
        <f t="shared" si="13"/>
        <v>0.76044728434504794</v>
      </c>
      <c r="AN43" s="8">
        <f t="shared" si="14"/>
        <v>1.2926315444776151</v>
      </c>
      <c r="AO43" s="8">
        <f>'30.06.2014'!AK43+'30.06.2014'!AL43</f>
        <v>2.1048</v>
      </c>
    </row>
    <row r="44" spans="1:41" x14ac:dyDescent="0.25">
      <c r="A44" s="54" t="s">
        <v>92</v>
      </c>
      <c r="B44" s="4">
        <v>243.86699999999999</v>
      </c>
      <c r="C44" s="4">
        <v>93.9</v>
      </c>
      <c r="D44" s="4">
        <v>0.112</v>
      </c>
      <c r="E44" s="4">
        <v>246.12700000000001</v>
      </c>
      <c r="F44" s="4">
        <v>183.131</v>
      </c>
      <c r="G44" s="4">
        <v>9.6000000000000002E-2</v>
      </c>
      <c r="H44" s="4"/>
      <c r="I44" s="4">
        <v>0.77</v>
      </c>
      <c r="J44" s="4">
        <v>0.77</v>
      </c>
      <c r="K44" s="4">
        <v>0.99</v>
      </c>
      <c r="L44" s="4">
        <v>0.99</v>
      </c>
      <c r="M44" s="4">
        <v>0.92</v>
      </c>
      <c r="N44" s="4">
        <v>0.92</v>
      </c>
      <c r="O44" s="4">
        <v>1.19</v>
      </c>
      <c r="P44" s="4">
        <v>1.19</v>
      </c>
      <c r="Q44" s="4">
        <v>184.74299999999999</v>
      </c>
      <c r="R44" s="4">
        <v>71.406000000000006</v>
      </c>
      <c r="S44" s="4">
        <v>8.5000000000000006E-2</v>
      </c>
      <c r="T44" s="4">
        <v>240.22800000000001</v>
      </c>
      <c r="U44" s="4">
        <v>236.751</v>
      </c>
      <c r="V44" s="4">
        <v>9.4E-2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f t="shared" ref="AC44" si="15">W44/B44</f>
        <v>0</v>
      </c>
      <c r="AD44" s="4">
        <f t="shared" ref="AD44" si="16">Z44/E44</f>
        <v>0</v>
      </c>
      <c r="AE44" s="4">
        <f t="shared" ref="AE44" si="17">(X44+Y44)/(C44+D44)</f>
        <v>0</v>
      </c>
      <c r="AF44" s="4">
        <f t="shared" ref="AF44" si="18">(AA44+AB44)/(F44+G44)</f>
        <v>0</v>
      </c>
      <c r="AG44" s="4">
        <f t="shared" ref="AG44" si="19">I44+AC44</f>
        <v>0.77</v>
      </c>
      <c r="AH44" s="4">
        <f t="shared" ref="AH44" si="20">K44+AD44</f>
        <v>0.99</v>
      </c>
      <c r="AI44" s="8">
        <f t="shared" ref="AI44" si="21">AG44*1.2</f>
        <v>0.92399999999999993</v>
      </c>
      <c r="AJ44" s="8">
        <f t="shared" ref="AJ44" si="22">AH44*1.2</f>
        <v>1.1879999999999999</v>
      </c>
      <c r="AK44" s="8">
        <f t="shared" ref="AK44" si="23">(Q44+W44)/B44</f>
        <v>0.75755637294098832</v>
      </c>
      <c r="AL44" s="8">
        <f t="shared" ref="AL44" si="24">(T44+Z44)/E44</f>
        <v>0.97603269856618735</v>
      </c>
      <c r="AM44" s="8">
        <f t="shared" ref="AM44" si="25">(R44+X44)/C44</f>
        <v>0.76044728434504794</v>
      </c>
      <c r="AN44" s="8">
        <f t="shared" ref="AN44" si="26">(U44+V44+AA44+AB44)/(F44+G44)</f>
        <v>1.2926315444776151</v>
      </c>
      <c r="AO44" s="8">
        <f>'30.06.2014'!AK44+'30.06.2014'!AL44</f>
        <v>2.7752196596736596</v>
      </c>
    </row>
    <row r="46" spans="1:41" x14ac:dyDescent="0.25">
      <c r="A46" s="11" t="s">
        <v>45</v>
      </c>
    </row>
    <row r="47" spans="1:41" x14ac:dyDescent="0.25">
      <c r="A47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7"/>
  <sheetViews>
    <sheetView zoomScaleNormal="100" workbookViewId="0">
      <pane xSplit="1" ySplit="3" topLeftCell="J4" activePane="bottomRight" state="frozen"/>
      <selection pane="topRight" activeCell="B1" sqref="B1"/>
      <selection pane="bottomLeft" activeCell="A4" sqref="A4"/>
      <selection pane="bottomRight" activeCell="AM33" sqref="AM33"/>
    </sheetView>
  </sheetViews>
  <sheetFormatPr defaultRowHeight="15" x14ac:dyDescent="0.25"/>
  <cols>
    <col min="1" max="1" width="25.42578125" style="11" customWidth="1"/>
    <col min="2" max="2" width="8.5703125" hidden="1" customWidth="1"/>
    <col min="3" max="9" width="0" hidden="1" customWidth="1"/>
    <col min="10" max="10" width="12.28515625" customWidth="1"/>
    <col min="11" max="11" width="0" hidden="1" customWidth="1"/>
    <col min="12" max="12" width="12.28515625" customWidth="1"/>
    <col min="13" max="27" width="0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0" hidden="1" customWidth="1"/>
  </cols>
  <sheetData>
    <row r="1" spans="1:36" x14ac:dyDescent="0.25">
      <c r="AC1" t="s">
        <v>54</v>
      </c>
      <c r="AE1" t="s">
        <v>54</v>
      </c>
      <c r="AG1" t="s">
        <v>58</v>
      </c>
    </row>
    <row r="2" spans="1:36" x14ac:dyDescent="0.25">
      <c r="A2" s="6"/>
      <c r="B2" s="62" t="s">
        <v>0</v>
      </c>
      <c r="C2" s="63"/>
      <c r="D2" s="64"/>
      <c r="E2" s="62" t="s">
        <v>4</v>
      </c>
      <c r="F2" s="63"/>
      <c r="G2" s="63"/>
      <c r="H2" s="16"/>
      <c r="J2" s="2" t="s">
        <v>6</v>
      </c>
      <c r="L2" s="4" t="s">
        <v>7</v>
      </c>
      <c r="M2" s="1" t="s">
        <v>8</v>
      </c>
      <c r="N2" s="3"/>
      <c r="O2" s="1" t="s">
        <v>9</v>
      </c>
      <c r="P2" s="3"/>
      <c r="Q2" s="1" t="s">
        <v>56</v>
      </c>
      <c r="R2" s="2"/>
      <c r="S2" s="3"/>
      <c r="T2" s="1" t="s">
        <v>57</v>
      </c>
      <c r="U2" s="2"/>
      <c r="V2" s="3"/>
      <c r="W2" s="1" t="s">
        <v>11</v>
      </c>
      <c r="X2" s="2"/>
      <c r="Y2" s="3"/>
      <c r="Z2" s="65" t="s">
        <v>12</v>
      </c>
      <c r="AA2" s="66"/>
      <c r="AB2" s="67"/>
      <c r="AC2" t="s">
        <v>53</v>
      </c>
      <c r="AE2" t="s">
        <v>55</v>
      </c>
      <c r="AG2" t="s">
        <v>53</v>
      </c>
      <c r="AI2" t="s">
        <v>55</v>
      </c>
    </row>
    <row r="3" spans="1:36" ht="21" x14ac:dyDescent="0.35">
      <c r="A3" s="10">
        <v>41820</v>
      </c>
      <c r="B3" s="4" t="s">
        <v>1</v>
      </c>
      <c r="C3" s="4" t="s">
        <v>2</v>
      </c>
      <c r="D3" s="4" t="s">
        <v>3</v>
      </c>
      <c r="E3" s="5" t="s">
        <v>1</v>
      </c>
      <c r="F3" s="5" t="s">
        <v>5</v>
      </c>
      <c r="G3" s="5" t="s">
        <v>3</v>
      </c>
      <c r="H3" s="5" t="s">
        <v>43</v>
      </c>
      <c r="I3" s="4" t="s">
        <v>1</v>
      </c>
      <c r="J3" s="4" t="s">
        <v>2</v>
      </c>
      <c r="K3" s="4" t="s">
        <v>1</v>
      </c>
      <c r="L3" s="4" t="s">
        <v>2</v>
      </c>
      <c r="M3" s="4" t="s">
        <v>1</v>
      </c>
      <c r="N3" s="4" t="s">
        <v>2</v>
      </c>
      <c r="O3" s="4" t="s">
        <v>1</v>
      </c>
      <c r="P3" s="4" t="s">
        <v>2</v>
      </c>
      <c r="Q3" s="4" t="s">
        <v>1</v>
      </c>
      <c r="R3" s="4" t="s">
        <v>2</v>
      </c>
      <c r="S3" s="4" t="s">
        <v>10</v>
      </c>
      <c r="T3" s="4" t="s">
        <v>1</v>
      </c>
      <c r="U3" s="4" t="s">
        <v>2</v>
      </c>
      <c r="V3" s="4" t="s">
        <v>10</v>
      </c>
      <c r="W3" s="4" t="s">
        <v>1</v>
      </c>
      <c r="X3" s="4" t="s">
        <v>2</v>
      </c>
      <c r="Y3" s="4" t="s">
        <v>10</v>
      </c>
      <c r="Z3" s="4" t="s">
        <v>1</v>
      </c>
      <c r="AA3" s="4" t="s">
        <v>2</v>
      </c>
      <c r="AB3" s="4" t="s">
        <v>10</v>
      </c>
      <c r="AC3" s="14" t="s">
        <v>47</v>
      </c>
      <c r="AD3" s="14" t="s">
        <v>48</v>
      </c>
      <c r="AE3" s="14" t="s">
        <v>47</v>
      </c>
      <c r="AF3" s="14" t="s">
        <v>48</v>
      </c>
      <c r="AG3" s="14" t="s">
        <v>47</v>
      </c>
      <c r="AH3" s="14" t="s">
        <v>48</v>
      </c>
      <c r="AI3" s="14" t="s">
        <v>47</v>
      </c>
      <c r="AJ3" s="14" t="s">
        <v>48</v>
      </c>
    </row>
    <row r="4" spans="1:36" x14ac:dyDescent="0.25">
      <c r="A4" s="54" t="s">
        <v>83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7">
        <f>'30.06.2014'!L4</f>
        <v>1.079</v>
      </c>
      <c r="K4" s="7">
        <v>2.1800000000000002</v>
      </c>
      <c r="L4" s="7">
        <f>'30.06.2014'!N4</f>
        <v>1.268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>
        <f>W4/B4</f>
        <v>5.2032260001200746E-4</v>
      </c>
      <c r="AD4">
        <f>Z4/E4</f>
        <v>5.1883679812211305E-4</v>
      </c>
      <c r="AE4">
        <f>(X4+Y4)/(C4+D4)</f>
        <v>8.8761673461127E-3</v>
      </c>
      <c r="AF4">
        <f>(AA4+AB4)/(F4+G4)</f>
        <v>9.4927916525175196E-3</v>
      </c>
      <c r="AG4" s="15">
        <f t="shared" ref="AG4:AG25" si="0">(Q4+W4)/B4</f>
        <v>1.3378944945866438</v>
      </c>
      <c r="AH4" s="15">
        <f t="shared" ref="AH4:AH25" si="1">(T4+Z4)/E4</f>
        <v>2.1815022088343299</v>
      </c>
      <c r="AI4" s="15">
        <f t="shared" ref="AI4:AI25" si="2">(R4+X4)/C4</f>
        <v>2.0532136351808479</v>
      </c>
      <c r="AJ4" s="15">
        <f t="shared" ref="AJ4:AJ25" si="3">(U4+V4+AA4+AB4)/(F4+G4)</f>
        <v>3.0793226931744515</v>
      </c>
    </row>
    <row r="5" spans="1:36" x14ac:dyDescent="0.25">
      <c r="A5" s="54" t="s">
        <v>86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7">
        <f>'30.06.2014'!L5</f>
        <v>1.2094147436266329</v>
      </c>
      <c r="K5" s="7">
        <v>2.1800000000000002</v>
      </c>
      <c r="L5" s="7">
        <f>'30.06.2014'!N5</f>
        <v>1.5636125879845879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>
        <f t="shared" ref="AC5:AC43" si="4">W5/B5</f>
        <v>0</v>
      </c>
      <c r="AD5">
        <f t="shared" ref="AD5:AD43" si="5">Z5/E5</f>
        <v>0</v>
      </c>
      <c r="AE5">
        <f t="shared" ref="AE5:AE43" si="6">(X5+Y5)/(C5+D5)</f>
        <v>0</v>
      </c>
      <c r="AF5">
        <f t="shared" ref="AF5:AF43" si="7">(AA5+AB5)/(F5+G5)</f>
        <v>0</v>
      </c>
      <c r="AG5" s="15">
        <f t="shared" si="0"/>
        <v>0.83448706250065552</v>
      </c>
      <c r="AH5" s="15">
        <f t="shared" si="1"/>
        <v>1.0513394445204542</v>
      </c>
      <c r="AI5" s="15">
        <f t="shared" si="2"/>
        <v>0.77812921961415382</v>
      </c>
      <c r="AJ5" s="15">
        <f t="shared" si="3"/>
        <v>1.2934140769794407</v>
      </c>
    </row>
    <row r="6" spans="1:36" hidden="1" x14ac:dyDescent="0.25">
      <c r="A6" s="54" t="s">
        <v>80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7">
        <f>'30.06.2014'!L6</f>
        <v>0</v>
      </c>
      <c r="K6" s="7">
        <v>2.1800000000000002</v>
      </c>
      <c r="L6" s="7">
        <f>'30.06.2014'!N6</f>
        <v>0</v>
      </c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>
        <f t="shared" si="4"/>
        <v>0.17665416825703317</v>
      </c>
      <c r="AD6">
        <f t="shared" si="5"/>
        <v>0.13488511580695767</v>
      </c>
      <c r="AG6" s="15">
        <f t="shared" si="0"/>
        <v>0.90567816969397608</v>
      </c>
      <c r="AH6" s="15">
        <f t="shared" si="1"/>
        <v>0.72390883085724844</v>
      </c>
      <c r="AI6" s="15"/>
      <c r="AJ6" s="15"/>
    </row>
    <row r="7" spans="1:36" x14ac:dyDescent="0.25">
      <c r="A7" s="54" t="s">
        <v>46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'30.06.2014'!L7</f>
        <v>0.8016148497826574</v>
      </c>
      <c r="K7" s="7">
        <v>2.1800000000000002</v>
      </c>
      <c r="L7" s="7">
        <f>'30.06.2014'!N7</f>
        <v>1.3371118329888008</v>
      </c>
      <c r="M7" s="8">
        <f>I7*1.2</f>
        <v>0.95910406086235145</v>
      </c>
      <c r="N7" s="8">
        <f>J7*1.2</f>
        <v>0.96193781973918879</v>
      </c>
      <c r="O7" s="8">
        <f>K7*1.2</f>
        <v>2.6160000000000001</v>
      </c>
      <c r="P7" s="8">
        <f>L7*1.2</f>
        <v>1.604534199586561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>
        <f t="shared" si="4"/>
        <v>0</v>
      </c>
      <c r="AD7">
        <f t="shared" si="5"/>
        <v>0</v>
      </c>
      <c r="AE7">
        <f t="shared" si="6"/>
        <v>0</v>
      </c>
      <c r="AF7">
        <f t="shared" si="7"/>
        <v>0</v>
      </c>
      <c r="AG7" s="15">
        <f t="shared" si="0"/>
        <v>0.79925338405195956</v>
      </c>
      <c r="AH7" s="15">
        <f t="shared" si="1"/>
        <v>1.0993674792544803</v>
      </c>
      <c r="AI7" s="15">
        <f t="shared" si="2"/>
        <v>0.80154772519621764</v>
      </c>
      <c r="AJ7" s="15">
        <f t="shared" si="3"/>
        <v>1.6965011825839753</v>
      </c>
    </row>
    <row r="8" spans="1:36" x14ac:dyDescent="0.25">
      <c r="A8" s="54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7">
        <f>'30.06.2014'!L8</f>
        <v>1.05</v>
      </c>
      <c r="K8" s="7">
        <v>2.1800000000000002</v>
      </c>
      <c r="L8" s="7">
        <f>'30.06.2014'!N8</f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>
        <f t="shared" si="4"/>
        <v>0</v>
      </c>
      <c r="AD8">
        <f t="shared" si="5"/>
        <v>0</v>
      </c>
      <c r="AE8">
        <f t="shared" si="6"/>
        <v>0</v>
      </c>
      <c r="AF8">
        <f t="shared" si="7"/>
        <v>0</v>
      </c>
      <c r="AG8" s="15">
        <f t="shared" si="0"/>
        <v>0.88003251834997398</v>
      </c>
      <c r="AH8" s="15">
        <f t="shared" si="1"/>
        <v>1.2995790594155217</v>
      </c>
      <c r="AI8" s="15">
        <f t="shared" si="2"/>
        <v>1.0519376194565246</v>
      </c>
      <c r="AJ8" s="15">
        <f t="shared" si="3"/>
        <v>1.5630771489392941</v>
      </c>
    </row>
    <row r="9" spans="1:36" x14ac:dyDescent="0.25">
      <c r="A9" s="54" t="s">
        <v>87</v>
      </c>
      <c r="B9" s="4">
        <v>12.874000000000001</v>
      </c>
      <c r="C9" s="4">
        <v>3.2320000000000002</v>
      </c>
      <c r="D9" s="4">
        <v>0</v>
      </c>
      <c r="E9" s="4">
        <v>12.874000000000001</v>
      </c>
      <c r="F9" s="4">
        <v>3.2320000000000002</v>
      </c>
      <c r="G9" s="4">
        <v>0</v>
      </c>
      <c r="H9" s="4">
        <v>44.454999999999998</v>
      </c>
      <c r="I9" s="4">
        <v>0.95</v>
      </c>
      <c r="J9" s="7">
        <f>'30.06.2014'!L9</f>
        <v>0.94799999999999995</v>
      </c>
      <c r="K9" s="7">
        <v>2.1800000000000002</v>
      </c>
      <c r="L9" s="7">
        <f>'30.06.2014'!N9</f>
        <v>1.1299999999999999</v>
      </c>
      <c r="M9" s="4">
        <v>1.1399999999999999</v>
      </c>
      <c r="N9" s="4">
        <v>1.1399999999999999</v>
      </c>
      <c r="O9" s="4">
        <v>1.36</v>
      </c>
      <c r="P9" s="13">
        <v>0</v>
      </c>
      <c r="Q9" s="4">
        <v>9.3949999999999996</v>
      </c>
      <c r="R9" s="4">
        <v>2.911</v>
      </c>
      <c r="S9" s="4">
        <v>0</v>
      </c>
      <c r="T9" s="4">
        <v>15.593999999999999</v>
      </c>
      <c r="U9" s="4">
        <v>3.556</v>
      </c>
      <c r="V9" s="13">
        <v>9.2550000000000008</v>
      </c>
      <c r="W9" s="4"/>
      <c r="X9" s="4"/>
      <c r="Y9" s="4"/>
      <c r="Z9" s="4"/>
      <c r="AA9" s="4"/>
      <c r="AB9" s="4"/>
      <c r="AC9">
        <f t="shared" si="4"/>
        <v>0</v>
      </c>
      <c r="AD9">
        <f t="shared" si="5"/>
        <v>0</v>
      </c>
      <c r="AE9">
        <f t="shared" si="6"/>
        <v>0</v>
      </c>
      <c r="AF9">
        <f t="shared" si="7"/>
        <v>0</v>
      </c>
      <c r="AG9" s="15">
        <f t="shared" si="0"/>
        <v>0.72976541867329492</v>
      </c>
      <c r="AH9" s="15">
        <f t="shared" si="1"/>
        <v>1.2112785459064781</v>
      </c>
      <c r="AI9" s="15">
        <f t="shared" si="2"/>
        <v>0.90068069306930687</v>
      </c>
      <c r="AJ9" s="15">
        <f t="shared" si="3"/>
        <v>3.9637995049504946</v>
      </c>
    </row>
    <row r="10" spans="1:36" x14ac:dyDescent="0.25">
      <c r="A10" s="54" t="s">
        <v>89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7">
        <f>'30.06.2014'!L10</f>
        <v>0.86399999999999999</v>
      </c>
      <c r="K10" s="7">
        <v>2.1800000000000002</v>
      </c>
      <c r="L10" s="7">
        <f>'30.06.2014'!N10</f>
        <v>0.66500000000000004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>
        <f t="shared" si="4"/>
        <v>1.0967769959169489E-2</v>
      </c>
      <c r="AD10">
        <f t="shared" si="5"/>
        <v>0</v>
      </c>
      <c r="AE10">
        <f t="shared" si="6"/>
        <v>0.10334020974245813</v>
      </c>
      <c r="AF10">
        <f t="shared" si="7"/>
        <v>0</v>
      </c>
      <c r="AG10" s="15">
        <f t="shared" si="0"/>
        <v>0.61889388411085056</v>
      </c>
      <c r="AH10" s="15">
        <f t="shared" si="1"/>
        <v>0.79558602983379723</v>
      </c>
      <c r="AI10" s="15">
        <f t="shared" si="2"/>
        <v>0.81573140314685566</v>
      </c>
      <c r="AJ10" s="15">
        <f t="shared" si="3"/>
        <v>0.84199271802577591</v>
      </c>
    </row>
    <row r="11" spans="1:36" x14ac:dyDescent="0.25">
      <c r="A11" s="54" t="s">
        <v>88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7">
        <f>'30.06.2014'!L11</f>
        <v>1.02</v>
      </c>
      <c r="K11" s="7">
        <v>2.1800000000000002</v>
      </c>
      <c r="L11" s="7">
        <f>'30.06.2014'!N11</f>
        <v>1.52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40.485999999999997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>
        <f t="shared" si="4"/>
        <v>0</v>
      </c>
      <c r="AD11">
        <f t="shared" si="5"/>
        <v>0</v>
      </c>
      <c r="AE11">
        <f t="shared" si="6"/>
        <v>0</v>
      </c>
      <c r="AF11">
        <f t="shared" si="7"/>
        <v>0</v>
      </c>
      <c r="AG11" s="15">
        <f t="shared" si="0"/>
        <v>0.97989817704056492</v>
      </c>
      <c r="AH11" s="15">
        <f t="shared" si="1"/>
        <v>1.299988393108823</v>
      </c>
      <c r="AI11" s="15">
        <f t="shared" si="2"/>
        <v>0.98074142916150364</v>
      </c>
      <c r="AJ11" s="15">
        <f t="shared" si="3"/>
        <v>1.7523994811932551</v>
      </c>
    </row>
    <row r="12" spans="1:36" x14ac:dyDescent="0.25">
      <c r="A12" s="54" t="s">
        <v>20</v>
      </c>
      <c r="B12" s="4">
        <v>36.872999999999998</v>
      </c>
      <c r="C12" s="4">
        <v>11.788</v>
      </c>
      <c r="D12" s="4">
        <v>0</v>
      </c>
      <c r="E12" s="4">
        <v>36.313000000000002</v>
      </c>
      <c r="F12" s="4">
        <v>7.87</v>
      </c>
      <c r="G12" s="4">
        <v>0</v>
      </c>
      <c r="H12" s="4"/>
      <c r="I12" s="4">
        <v>0.8</v>
      </c>
      <c r="J12" s="7">
        <f>'30.06.2014'!L12</f>
        <v>0.8</v>
      </c>
      <c r="K12" s="7">
        <v>2.1800000000000002</v>
      </c>
      <c r="L12" s="7">
        <f>'30.06.2014'!N12</f>
        <v>1.6</v>
      </c>
      <c r="M12" s="4">
        <v>0.96</v>
      </c>
      <c r="N12" s="4">
        <v>0.96</v>
      </c>
      <c r="O12" s="4">
        <v>1.92</v>
      </c>
      <c r="P12" s="4">
        <v>1.92</v>
      </c>
      <c r="Q12" s="4">
        <v>25.811</v>
      </c>
      <c r="R12" s="4">
        <v>8.2520000000000007</v>
      </c>
      <c r="S12" s="4">
        <v>0</v>
      </c>
      <c r="T12" s="4">
        <v>53.38</v>
      </c>
      <c r="U12" s="4">
        <v>11.569000000000001</v>
      </c>
      <c r="V12" s="4"/>
      <c r="W12" s="4"/>
      <c r="X12" s="4"/>
      <c r="Y12" s="4"/>
      <c r="Z12" s="4"/>
      <c r="AA12" s="4"/>
      <c r="AB12" s="4"/>
      <c r="AC12">
        <f t="shared" si="4"/>
        <v>0</v>
      </c>
      <c r="AD12">
        <f t="shared" si="5"/>
        <v>0</v>
      </c>
      <c r="AE12">
        <f t="shared" si="6"/>
        <v>0</v>
      </c>
      <c r="AF12">
        <f t="shared" si="7"/>
        <v>0</v>
      </c>
      <c r="AG12" s="15">
        <f t="shared" si="0"/>
        <v>0.69999728798850114</v>
      </c>
      <c r="AH12" s="15">
        <f t="shared" si="1"/>
        <v>1.4699969707818137</v>
      </c>
      <c r="AI12" s="15">
        <f t="shared" si="2"/>
        <v>0.70003393281303028</v>
      </c>
      <c r="AJ12" s="15">
        <f t="shared" si="3"/>
        <v>1.470012706480305</v>
      </c>
    </row>
    <row r="13" spans="1:36" x14ac:dyDescent="0.25">
      <c r="A13" s="54" t="s">
        <v>50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7">
        <f>'30.06.2014'!L13</f>
        <v>1.21</v>
      </c>
      <c r="K13" s="7">
        <v>2.1800000000000002</v>
      </c>
      <c r="L13" s="7">
        <f>'30.06.2014'!N13</f>
        <v>1.329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>
        <f t="shared" si="4"/>
        <v>0</v>
      </c>
      <c r="AD13">
        <f t="shared" si="5"/>
        <v>0</v>
      </c>
      <c r="AE13">
        <f t="shared" si="6"/>
        <v>0</v>
      </c>
      <c r="AF13">
        <f t="shared" si="7"/>
        <v>0</v>
      </c>
      <c r="AG13" s="15">
        <f t="shared" si="0"/>
        <v>1.1520338946782789</v>
      </c>
      <c r="AH13" s="15">
        <f t="shared" si="1"/>
        <v>1.3016703656114941</v>
      </c>
      <c r="AI13" s="15">
        <f t="shared" si="2"/>
        <v>1.2099607267705321</v>
      </c>
      <c r="AJ13" s="15">
        <f t="shared" si="3"/>
        <v>1.3286790266512165</v>
      </c>
    </row>
    <row r="14" spans="1:36" x14ac:dyDescent="0.25">
      <c r="A14" s="54" t="s">
        <v>21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7">
        <f>'30.06.2014'!L14</f>
        <v>0.88</v>
      </c>
      <c r="K14" s="7">
        <v>2.1800000000000002</v>
      </c>
      <c r="L14" s="7">
        <f>'30.06.2014'!N14</f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>
        <f t="shared" si="4"/>
        <v>0.11849604637715984</v>
      </c>
      <c r="AD14">
        <f t="shared" si="5"/>
        <v>0.11882713454940048</v>
      </c>
      <c r="AE14">
        <f t="shared" si="6"/>
        <v>7.8722718617255022E-2</v>
      </c>
      <c r="AF14">
        <f t="shared" si="7"/>
        <v>6.5533099571828804E-2</v>
      </c>
      <c r="AG14" s="15">
        <f t="shared" si="0"/>
        <v>0.99849814896860367</v>
      </c>
      <c r="AH14" s="15">
        <f t="shared" si="1"/>
        <v>1.0288065780725819</v>
      </c>
      <c r="AI14" s="15">
        <f t="shared" si="2"/>
        <v>0.95872857770616671</v>
      </c>
      <c r="AJ14" s="15">
        <f t="shared" si="3"/>
        <v>0.97554666713653904</v>
      </c>
    </row>
    <row r="15" spans="1:36" x14ac:dyDescent="0.25">
      <c r="A15" s="54" t="s">
        <v>22</v>
      </c>
      <c r="B15" s="4">
        <v>48.48</v>
      </c>
      <c r="C15" s="4">
        <v>6.8789999999999996</v>
      </c>
      <c r="D15" s="4">
        <v>7.4999999999999997E-2</v>
      </c>
      <c r="E15" s="4">
        <v>46.804000000000002</v>
      </c>
      <c r="F15" s="4">
        <v>4.7789999999999999</v>
      </c>
      <c r="G15" s="4"/>
      <c r="H15" s="4"/>
      <c r="I15" s="4">
        <v>1.1399999999999999</v>
      </c>
      <c r="J15" s="7">
        <f>'30.06.2014'!L15</f>
        <v>1.83</v>
      </c>
      <c r="K15" s="7">
        <v>2.1800000000000002</v>
      </c>
      <c r="L15" s="7">
        <f>'30.06.2014'!N15</f>
        <v>2.77</v>
      </c>
      <c r="M15" s="4">
        <v>1.3680000000000001</v>
      </c>
      <c r="N15" s="4">
        <v>2.016</v>
      </c>
      <c r="O15" s="4">
        <v>2.016</v>
      </c>
      <c r="P15" s="4">
        <v>3.2519999999999998</v>
      </c>
      <c r="Q15" s="4">
        <v>55.267000000000003</v>
      </c>
      <c r="R15" s="4">
        <v>11.557</v>
      </c>
      <c r="S15" s="4">
        <v>0.126</v>
      </c>
      <c r="T15" s="4">
        <v>78.631</v>
      </c>
      <c r="U15" s="4">
        <v>12.951000000000001</v>
      </c>
      <c r="V15" s="4">
        <v>0</v>
      </c>
      <c r="W15" s="4">
        <v>7.694</v>
      </c>
      <c r="X15" s="4">
        <v>0.33</v>
      </c>
      <c r="Y15" s="4">
        <v>1.9E-2</v>
      </c>
      <c r="Z15" s="4">
        <v>0</v>
      </c>
      <c r="AA15" s="4">
        <v>0</v>
      </c>
      <c r="AB15" s="4">
        <v>0</v>
      </c>
      <c r="AC15">
        <f t="shared" si="4"/>
        <v>0.15870462046204623</v>
      </c>
      <c r="AD15">
        <f t="shared" si="5"/>
        <v>0</v>
      </c>
      <c r="AE15">
        <f t="shared" si="6"/>
        <v>5.0186942766752951E-2</v>
      </c>
      <c r="AF15">
        <f t="shared" si="7"/>
        <v>0</v>
      </c>
      <c r="AG15" s="15">
        <f t="shared" si="0"/>
        <v>1.2987004950495051</v>
      </c>
      <c r="AH15" s="15">
        <f t="shared" si="1"/>
        <v>1.6800059823946671</v>
      </c>
      <c r="AI15" s="15">
        <f t="shared" si="2"/>
        <v>1.7280127925570579</v>
      </c>
      <c r="AJ15" s="15">
        <f t="shared" si="3"/>
        <v>2.7099811676082863</v>
      </c>
    </row>
    <row r="16" spans="1:36" x14ac:dyDescent="0.25">
      <c r="A16" s="54" t="s">
        <v>23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7">
        <f>'30.06.2014'!L16</f>
        <v>1.06</v>
      </c>
      <c r="K16" s="7">
        <v>2.1800000000000002</v>
      </c>
      <c r="L16" s="7">
        <f>'30.06.2014'!N16</f>
        <v>1.97</v>
      </c>
      <c r="M16" s="4"/>
      <c r="N16" s="4"/>
      <c r="O16" s="4"/>
      <c r="P16" s="4"/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/>
      <c r="AB16" s="4"/>
      <c r="AC16">
        <f t="shared" si="4"/>
        <v>6.9620980531868437E-2</v>
      </c>
      <c r="AD16">
        <f t="shared" si="5"/>
        <v>3.5452454816255349E-2</v>
      </c>
      <c r="AE16">
        <f t="shared" si="6"/>
        <v>6.6647452986526398E-2</v>
      </c>
      <c r="AF16">
        <f t="shared" si="7"/>
        <v>0</v>
      </c>
      <c r="AG16" s="15">
        <f t="shared" si="0"/>
        <v>0.51169926678465538</v>
      </c>
      <c r="AH16" s="15">
        <f t="shared" si="1"/>
        <v>1.0327977651216991</v>
      </c>
      <c r="AI16" s="15">
        <f t="shared" si="2"/>
        <v>0.87509244802366659</v>
      </c>
      <c r="AJ16" s="15">
        <f t="shared" si="3"/>
        <v>0.79187448988845555</v>
      </c>
    </row>
    <row r="17" spans="1:36" x14ac:dyDescent="0.25">
      <c r="A17" s="54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7">
        <f>'30.06.2014'!L17</f>
        <v>1</v>
      </c>
      <c r="K17" s="7">
        <v>2.1800000000000002</v>
      </c>
      <c r="L17" s="7">
        <f>'30.06.2014'!N17</f>
        <v>2.08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>
        <f t="shared" si="4"/>
        <v>0</v>
      </c>
      <c r="AD17">
        <f t="shared" si="5"/>
        <v>0</v>
      </c>
      <c r="AE17">
        <f t="shared" si="6"/>
        <v>0</v>
      </c>
      <c r="AF17">
        <f t="shared" si="7"/>
        <v>0</v>
      </c>
      <c r="AG17" s="15">
        <f t="shared" si="0"/>
        <v>0.87942701671976364</v>
      </c>
      <c r="AH17" s="15">
        <f t="shared" si="1"/>
        <v>1.639238711141366</v>
      </c>
      <c r="AI17" s="15">
        <f t="shared" si="2"/>
        <v>1.0438565051643804</v>
      </c>
      <c r="AJ17" s="15">
        <f t="shared" si="3"/>
        <v>1.8885325850953669</v>
      </c>
    </row>
    <row r="18" spans="1:36" x14ac:dyDescent="0.25">
      <c r="A18" s="54" t="s">
        <v>85</v>
      </c>
      <c r="B18" s="4">
        <v>11.505000000000001</v>
      </c>
      <c r="C18" s="4">
        <v>44.930999999999997</v>
      </c>
      <c r="D18" s="4">
        <v>0</v>
      </c>
      <c r="E18" s="4">
        <v>9.4499999999999993</v>
      </c>
      <c r="F18" s="4">
        <v>43.003999999999998</v>
      </c>
      <c r="G18" s="4">
        <v>0</v>
      </c>
      <c r="H18" s="4"/>
      <c r="I18" s="4">
        <v>1</v>
      </c>
      <c r="J18" s="7">
        <f>'30.06.2014'!L18</f>
        <v>1.47</v>
      </c>
      <c r="K18" s="7">
        <v>2.1800000000000002</v>
      </c>
      <c r="L18" s="7">
        <f>'30.06.2014'!N18</f>
        <v>1.84</v>
      </c>
      <c r="M18" s="4">
        <v>1.2</v>
      </c>
      <c r="N18" s="4">
        <v>1.2</v>
      </c>
      <c r="O18" s="4">
        <v>2.496</v>
      </c>
      <c r="P18" s="4">
        <v>2.496</v>
      </c>
      <c r="Q18" s="4">
        <v>11.311999999999999</v>
      </c>
      <c r="R18" s="4">
        <v>43.954999999999998</v>
      </c>
      <c r="S18" s="4">
        <v>0</v>
      </c>
      <c r="T18" s="4">
        <v>19.655999999999999</v>
      </c>
      <c r="U18" s="4">
        <v>89.447999999999993</v>
      </c>
      <c r="V18" s="4">
        <v>0</v>
      </c>
      <c r="W18" s="4">
        <v>6.2229999999999999</v>
      </c>
      <c r="X18" s="4">
        <v>1.135</v>
      </c>
      <c r="Y18" s="4">
        <v>0</v>
      </c>
      <c r="Z18" s="4">
        <v>1.444</v>
      </c>
      <c r="AA18" s="4">
        <v>7.02</v>
      </c>
      <c r="AB18" s="4">
        <v>0</v>
      </c>
      <c r="AC18">
        <f t="shared" si="4"/>
        <v>0.54089526292916124</v>
      </c>
      <c r="AD18">
        <f t="shared" si="5"/>
        <v>0.1528042328042328</v>
      </c>
      <c r="AE18">
        <f t="shared" si="6"/>
        <v>2.5260955687609891E-2</v>
      </c>
      <c r="AF18">
        <f t="shared" si="7"/>
        <v>0.16324062877871826</v>
      </c>
      <c r="AG18" s="15">
        <f t="shared" si="0"/>
        <v>1.5241199478487613</v>
      </c>
      <c r="AH18" s="15">
        <f t="shared" si="1"/>
        <v>2.2328042328042326</v>
      </c>
      <c r="AI18" s="15">
        <f t="shared" si="2"/>
        <v>1.0035387594311278</v>
      </c>
      <c r="AJ18" s="15">
        <f t="shared" si="3"/>
        <v>2.2432331876104548</v>
      </c>
    </row>
    <row r="19" spans="1:36" x14ac:dyDescent="0.25">
      <c r="A19" s="55" t="s">
        <v>49</v>
      </c>
      <c r="B19" s="4" t="s">
        <v>59</v>
      </c>
      <c r="C19" s="4"/>
      <c r="D19" s="4"/>
      <c r="E19" s="4"/>
      <c r="F19" s="4"/>
      <c r="G19" s="4"/>
      <c r="H19" s="4"/>
      <c r="I19" s="4"/>
      <c r="J19" s="7">
        <f>'30.06.2014'!L19</f>
        <v>0.95343704619631631</v>
      </c>
      <c r="K19" s="7">
        <v>2.1800000000000002</v>
      </c>
      <c r="L19" s="7">
        <f>'30.06.2014'!N19</f>
        <v>2.1593603573279476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G19" s="15"/>
      <c r="AH19" s="15"/>
      <c r="AI19" s="15"/>
      <c r="AJ19" s="15"/>
    </row>
    <row r="20" spans="1:36" x14ac:dyDescent="0.25">
      <c r="A20" s="54" t="s">
        <v>26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'30.06.2014'!L20</f>
        <v>0.8</v>
      </c>
      <c r="K20" s="7">
        <v>2.1800000000000002</v>
      </c>
      <c r="L20" s="7">
        <f>'30.06.2014'!N20</f>
        <v>1.1399999999999999</v>
      </c>
      <c r="M20" s="8">
        <f>I20*1.2</f>
        <v>1.0533287438244108</v>
      </c>
      <c r="N20" s="8">
        <f>J20*1.2</f>
        <v>0.96</v>
      </c>
      <c r="O20" s="8">
        <f>K20*1.2</f>
        <v>2.6160000000000001</v>
      </c>
      <c r="P20" s="8">
        <f>L20*1.2</f>
        <v>1.3679999999999999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>
        <f t="shared" si="4"/>
        <v>5.9174293350611491E-3</v>
      </c>
      <c r="AD20">
        <f t="shared" si="5"/>
        <v>5.889227873654812E-3</v>
      </c>
      <c r="AE20">
        <f t="shared" si="6"/>
        <v>1.4628205774898577E-3</v>
      </c>
      <c r="AF20">
        <f t="shared" si="7"/>
        <v>9.4609936746499425E-4</v>
      </c>
      <c r="AG20" s="15">
        <f t="shared" si="0"/>
        <v>0.88369138252207025</v>
      </c>
      <c r="AH20" s="15">
        <f t="shared" si="1"/>
        <v>1.6710127549342522</v>
      </c>
      <c r="AI20" s="15">
        <f t="shared" si="2"/>
        <v>0.94171776930670958</v>
      </c>
      <c r="AJ20" s="15">
        <f t="shared" si="3"/>
        <v>2.1638049413418394</v>
      </c>
    </row>
    <row r="21" spans="1:36" x14ac:dyDescent="0.25">
      <c r="A21" s="54" t="s">
        <v>27</v>
      </c>
      <c r="B21" s="4">
        <v>27.053999999999998</v>
      </c>
      <c r="C21" s="4">
        <v>8.9260000000000002</v>
      </c>
      <c r="D21" s="4">
        <v>0</v>
      </c>
      <c r="E21" s="4">
        <v>24.202999999999999</v>
      </c>
      <c r="F21" s="4">
        <v>3.0680000000000001</v>
      </c>
      <c r="G21" s="4">
        <v>0</v>
      </c>
      <c r="H21" s="4"/>
      <c r="I21" s="4">
        <v>0.8</v>
      </c>
      <c r="J21" s="7">
        <f>'30.06.2014'!L21</f>
        <v>1.1100000000000001</v>
      </c>
      <c r="K21" s="7">
        <v>2.1800000000000002</v>
      </c>
      <c r="L21" s="7">
        <f>'30.06.2014'!N21</f>
        <v>1.42</v>
      </c>
      <c r="M21" s="4">
        <v>0.96</v>
      </c>
      <c r="N21" s="4">
        <v>0.96</v>
      </c>
      <c r="O21" s="4">
        <v>1.37</v>
      </c>
      <c r="P21" s="4">
        <v>1.37</v>
      </c>
      <c r="Q21" s="4">
        <v>20.622</v>
      </c>
      <c r="R21" s="4">
        <v>8.1769999999999996</v>
      </c>
      <c r="S21" s="4">
        <v>0</v>
      </c>
      <c r="T21" s="4">
        <v>26.148</v>
      </c>
      <c r="U21" s="4">
        <v>4.976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>
        <f t="shared" si="4"/>
        <v>0</v>
      </c>
      <c r="AD21">
        <f t="shared" si="5"/>
        <v>0</v>
      </c>
      <c r="AE21">
        <f t="shared" si="6"/>
        <v>0</v>
      </c>
      <c r="AF21">
        <f t="shared" si="7"/>
        <v>0</v>
      </c>
      <c r="AG21" s="15">
        <f t="shared" si="0"/>
        <v>0.76225327123530717</v>
      </c>
      <c r="AH21" s="15">
        <f t="shared" si="1"/>
        <v>1.0803619386026526</v>
      </c>
      <c r="AI21" s="15">
        <f t="shared" si="2"/>
        <v>0.9160878332959892</v>
      </c>
      <c r="AJ21" s="15">
        <f t="shared" si="3"/>
        <v>1.621903520208605</v>
      </c>
    </row>
    <row r="22" spans="1:36" x14ac:dyDescent="0.25">
      <c r="A22" s="54" t="s">
        <v>44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7">
        <f>'30.06.2014'!L22</f>
        <v>0.82</v>
      </c>
      <c r="K22" s="7">
        <v>2.1800000000000002</v>
      </c>
      <c r="L22" s="7">
        <f>'30.06.2014'!N22</f>
        <v>1.9430000000000001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>
        <f t="shared" si="4"/>
        <v>0</v>
      </c>
      <c r="AD22">
        <f t="shared" si="5"/>
        <v>0</v>
      </c>
      <c r="AE22">
        <f t="shared" si="6"/>
        <v>0</v>
      </c>
      <c r="AF22">
        <f t="shared" si="7"/>
        <v>0</v>
      </c>
      <c r="AG22" s="15">
        <f t="shared" si="0"/>
        <v>1.0845812438757276</v>
      </c>
      <c r="AH22" s="15">
        <f t="shared" si="1"/>
        <v>1.373533830622842</v>
      </c>
      <c r="AI22" s="15">
        <f t="shared" si="2"/>
        <v>1.080019864260884</v>
      </c>
      <c r="AJ22" s="15">
        <f t="shared" si="3"/>
        <v>1.3716961563845502</v>
      </c>
    </row>
    <row r="23" spans="1:36" x14ac:dyDescent="0.25">
      <c r="A23" s="54" t="s">
        <v>84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7">
        <f>'30.06.2014'!L23</f>
        <v>1.28</v>
      </c>
      <c r="K23" s="7">
        <v>2.1800000000000002</v>
      </c>
      <c r="L23" s="7">
        <f>'30.06.2014'!N23</f>
        <v>1.28</v>
      </c>
      <c r="M23" s="7">
        <f>I23*1.2</f>
        <v>0.91439999999999999</v>
      </c>
      <c r="N23" s="7">
        <f>J23*1.2</f>
        <v>1.536</v>
      </c>
      <c r="O23" s="7">
        <f>K23*1.2</f>
        <v>2.6160000000000001</v>
      </c>
      <c r="P23" s="7">
        <f>L23*1.2</f>
        <v>1.536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>
        <f t="shared" si="4"/>
        <v>0.10616369895976012</v>
      </c>
      <c r="AD23">
        <f t="shared" si="5"/>
        <v>0.10538616644262495</v>
      </c>
      <c r="AE23">
        <f t="shared" si="6"/>
        <v>0.17103031745559491</v>
      </c>
      <c r="AF23">
        <f t="shared" si="7"/>
        <v>0.16326458289035367</v>
      </c>
      <c r="AG23" s="15">
        <f t="shared" si="0"/>
        <v>0.867745159737904</v>
      </c>
      <c r="AH23" s="15">
        <f t="shared" si="1"/>
        <v>1.3183505438103387</v>
      </c>
      <c r="AI23" s="15">
        <f t="shared" si="2"/>
        <v>0.93286424087352371</v>
      </c>
      <c r="AJ23" s="15">
        <f t="shared" si="3"/>
        <v>1.8613296477425756</v>
      </c>
    </row>
    <row r="24" spans="1:36" x14ac:dyDescent="0.25">
      <c r="A24" s="54" t="s">
        <v>69</v>
      </c>
      <c r="B24" s="4">
        <v>65.808000000000007</v>
      </c>
      <c r="C24" s="4">
        <v>30.744</v>
      </c>
      <c r="D24" s="4">
        <v>0</v>
      </c>
      <c r="E24" s="4">
        <v>62.63</v>
      </c>
      <c r="F24" s="4">
        <v>20.655000000000001</v>
      </c>
      <c r="G24" s="4"/>
      <c r="H24" s="4"/>
      <c r="I24" s="4">
        <v>0.89</v>
      </c>
      <c r="J24" s="7">
        <f>'30.06.2014'!L24</f>
        <v>0.75</v>
      </c>
      <c r="K24" s="7">
        <v>2.1800000000000002</v>
      </c>
      <c r="L24" s="7">
        <f>'30.06.2014'!N24</f>
        <v>1.24</v>
      </c>
      <c r="M24" s="4">
        <v>1.0680000000000001</v>
      </c>
      <c r="N24" s="4">
        <v>1.536</v>
      </c>
      <c r="O24" s="4">
        <v>1.0680000000000001</v>
      </c>
      <c r="P24" s="4">
        <v>1.536</v>
      </c>
      <c r="Q24" s="4">
        <v>58.569000000000003</v>
      </c>
      <c r="R24" s="4">
        <v>39.351999999999997</v>
      </c>
      <c r="S24" s="4">
        <v>0</v>
      </c>
      <c r="T24" s="4">
        <v>56.006</v>
      </c>
      <c r="U24" s="4">
        <v>30.353000000000002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>
        <f t="shared" si="4"/>
        <v>0</v>
      </c>
      <c r="AD24">
        <f t="shared" si="5"/>
        <v>0</v>
      </c>
      <c r="AE24">
        <f t="shared" si="6"/>
        <v>0</v>
      </c>
      <c r="AF24">
        <f t="shared" si="7"/>
        <v>0</v>
      </c>
      <c r="AG24" s="15">
        <f t="shared" si="0"/>
        <v>0.88999817651349378</v>
      </c>
      <c r="AH24" s="15">
        <f t="shared" si="1"/>
        <v>0.8942359891425834</v>
      </c>
      <c r="AI24" s="15">
        <f t="shared" si="2"/>
        <v>1.2799895914650012</v>
      </c>
      <c r="AJ24" s="15">
        <f t="shared" si="3"/>
        <v>1.469523117889131</v>
      </c>
    </row>
    <row r="25" spans="1:36" x14ac:dyDescent="0.25">
      <c r="A25" s="54" t="s">
        <v>28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7">
        <f>'30.06.2014'!L25</f>
        <v>1.258</v>
      </c>
      <c r="K25" s="7">
        <v>2.1800000000000002</v>
      </c>
      <c r="L25" s="7">
        <f>'30.06.2014'!N25</f>
        <v>1.4710000000000001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>
        <f t="shared" si="4"/>
        <v>0</v>
      </c>
      <c r="AD25">
        <f t="shared" si="5"/>
        <v>0</v>
      </c>
      <c r="AE25">
        <f t="shared" si="6"/>
        <v>0</v>
      </c>
      <c r="AF25">
        <f t="shared" si="7"/>
        <v>0</v>
      </c>
      <c r="AG25" s="15">
        <f t="shared" si="0"/>
        <v>0.75615624673314896</v>
      </c>
      <c r="AH25" s="15">
        <f t="shared" si="1"/>
        <v>1.2315762399589876</v>
      </c>
      <c r="AI25" s="15">
        <f t="shared" si="2"/>
        <v>0.65771646125267458</v>
      </c>
      <c r="AJ25" s="15">
        <f t="shared" si="3"/>
        <v>1.1102469659745284</v>
      </c>
    </row>
    <row r="26" spans="1:36" x14ac:dyDescent="0.25">
      <c r="A26" s="54" t="s">
        <v>93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7">
        <f>'30.06.2014'!L26</f>
        <v>0.9</v>
      </c>
      <c r="K26" s="7">
        <v>2.1800000000000002</v>
      </c>
      <c r="L26" s="7">
        <f>'30.06.2014'!N26</f>
        <v>1.38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>
        <f t="shared" si="4"/>
        <v>0</v>
      </c>
      <c r="AD26">
        <f t="shared" si="5"/>
        <v>0</v>
      </c>
      <c r="AE26">
        <f t="shared" si="6"/>
        <v>0</v>
      </c>
      <c r="AF26">
        <f t="shared" si="7"/>
        <v>0</v>
      </c>
      <c r="AG26" s="15">
        <f>(Q26+W26)/B26</f>
        <v>0.94997561885093085</v>
      </c>
      <c r="AH26" s="15">
        <f>(T26+Z26)/E26</f>
        <v>1.199990389697756</v>
      </c>
      <c r="AI26" s="15">
        <f>(R26+X26)/C26</f>
        <v>1.0500039249548629</v>
      </c>
      <c r="AJ26" s="15">
        <f>(U26+V26+AA26+AB26)/(F26+G26)</f>
        <v>1.4598601909633748</v>
      </c>
    </row>
    <row r="27" spans="1:36" x14ac:dyDescent="0.25">
      <c r="A27" s="55" t="s">
        <v>51</v>
      </c>
      <c r="B27" s="4">
        <v>86.088999999999999</v>
      </c>
      <c r="C27" s="4">
        <v>29.715</v>
      </c>
      <c r="D27" s="4">
        <v>1.278</v>
      </c>
      <c r="E27" s="4">
        <v>83.031999999999996</v>
      </c>
      <c r="F27" s="4">
        <v>161.767</v>
      </c>
      <c r="G27" s="4">
        <v>6.4000000000000001E-2</v>
      </c>
      <c r="H27" s="4"/>
      <c r="I27" s="4">
        <v>0.62</v>
      </c>
      <c r="J27" s="7">
        <f>'30.06.2014'!L27</f>
        <v>0.99</v>
      </c>
      <c r="K27" s="7">
        <v>2.1800000000000002</v>
      </c>
      <c r="L27" s="7">
        <f>'30.06.2014'!N27</f>
        <v>0.86</v>
      </c>
      <c r="M27" s="4"/>
      <c r="N27" s="4"/>
      <c r="O27" s="4"/>
      <c r="P27" s="4"/>
      <c r="Q27" s="4">
        <v>53.636000000000003</v>
      </c>
      <c r="R27" s="4">
        <v>26.614999999999998</v>
      </c>
      <c r="S27" s="4">
        <v>1.1499999999999999</v>
      </c>
      <c r="T27" s="4">
        <v>100.179</v>
      </c>
      <c r="U27" s="4">
        <v>239.465</v>
      </c>
      <c r="V27" s="4">
        <v>8.7999999999999995E-2</v>
      </c>
      <c r="W27" s="4"/>
      <c r="X27" s="4"/>
      <c r="Y27" s="4"/>
      <c r="Z27" s="4"/>
      <c r="AA27" s="4"/>
      <c r="AB27" s="4"/>
      <c r="AC27">
        <f t="shared" si="4"/>
        <v>0</v>
      </c>
      <c r="AD27">
        <f t="shared" si="5"/>
        <v>0</v>
      </c>
      <c r="AE27">
        <f t="shared" si="6"/>
        <v>0</v>
      </c>
      <c r="AF27">
        <f t="shared" si="7"/>
        <v>0</v>
      </c>
      <c r="AG27" s="15">
        <f t="shared" ref="AG27:AG43" si="8">(Q27+W27)/B27</f>
        <v>0.62302965535666577</v>
      </c>
      <c r="AH27" s="15">
        <f t="shared" ref="AH27:AH43" si="9">(T27+Z27)/E27</f>
        <v>1.2065107428461317</v>
      </c>
      <c r="AI27" s="15">
        <f t="shared" ref="AI27:AI43" si="10">(R27+X27)/C27</f>
        <v>0.89567558472152109</v>
      </c>
      <c r="AJ27" s="15">
        <f t="shared" ref="AJ27:AJ43" si="11">(U27+V27+AA27+AB27)/(F27+G27)</f>
        <v>1.4802664508036163</v>
      </c>
    </row>
    <row r="28" spans="1:36" x14ac:dyDescent="0.25">
      <c r="A28" s="54" t="s">
        <v>94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7">
        <f>'30.06.2014'!L28</f>
        <v>0.71</v>
      </c>
      <c r="K28" s="7">
        <v>2.1800000000000002</v>
      </c>
      <c r="L28" s="7">
        <f>'30.06.2014'!N28</f>
        <v>0.94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>
        <f t="shared" si="4"/>
        <v>0</v>
      </c>
      <c r="AD28">
        <f t="shared" si="5"/>
        <v>0</v>
      </c>
      <c r="AE28">
        <f t="shared" si="6"/>
        <v>0</v>
      </c>
      <c r="AF28">
        <f t="shared" si="7"/>
        <v>0</v>
      </c>
      <c r="AG28" s="15">
        <f t="shared" si="8"/>
        <v>0.76399873769748139</v>
      </c>
      <c r="AH28" s="15">
        <f t="shared" si="9"/>
        <v>0.64499962748652739</v>
      </c>
      <c r="AI28" s="15">
        <f t="shared" si="10"/>
        <v>0.76400345399595515</v>
      </c>
      <c r="AJ28" s="15">
        <f t="shared" si="11"/>
        <v>0.64499891706945289</v>
      </c>
    </row>
    <row r="29" spans="1:36" x14ac:dyDescent="0.25">
      <c r="A29" s="54" t="s">
        <v>31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7">
        <f>'30.06.2014'!L29</f>
        <v>1.2949999999999999</v>
      </c>
      <c r="K29" s="7">
        <v>2.1800000000000002</v>
      </c>
      <c r="L29" s="7">
        <f>'30.06.2014'!N29</f>
        <v>1.99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>
        <f t="shared" si="4"/>
        <v>0</v>
      </c>
      <c r="AD29">
        <f t="shared" si="5"/>
        <v>0</v>
      </c>
      <c r="AE29">
        <f t="shared" si="6"/>
        <v>0</v>
      </c>
      <c r="AF29">
        <f t="shared" si="7"/>
        <v>0</v>
      </c>
      <c r="AG29" s="15">
        <f t="shared" si="8"/>
        <v>0.72615968478812642</v>
      </c>
      <c r="AH29" s="15">
        <f t="shared" si="9"/>
        <v>0.91472088969194165</v>
      </c>
      <c r="AI29" s="15">
        <f t="shared" si="10"/>
        <v>0.71665866739007955</v>
      </c>
      <c r="AJ29" s="15">
        <f t="shared" si="11"/>
        <v>0.93633352400462933</v>
      </c>
    </row>
    <row r="30" spans="1:36" x14ac:dyDescent="0.25">
      <c r="A30" s="54" t="s">
        <v>32</v>
      </c>
      <c r="B30" s="4">
        <v>64.039000000000001</v>
      </c>
      <c r="C30" s="4">
        <v>43.48</v>
      </c>
      <c r="D30" s="4"/>
      <c r="E30" s="4">
        <v>50.304000000000002</v>
      </c>
      <c r="F30" s="4">
        <v>116.218</v>
      </c>
      <c r="G30" s="4"/>
      <c r="H30" s="4"/>
      <c r="I30" s="4">
        <v>1.1399999999999999</v>
      </c>
      <c r="J30" s="7">
        <f>'30.06.2014'!L30</f>
        <v>0.89</v>
      </c>
      <c r="K30" s="7">
        <v>2.1800000000000002</v>
      </c>
      <c r="L30" s="7">
        <f>'30.06.2014'!N30</f>
        <v>0.75</v>
      </c>
      <c r="M30" s="4">
        <v>1.3680000000000001</v>
      </c>
      <c r="N30" s="4">
        <v>1.548</v>
      </c>
      <c r="O30" s="4">
        <v>1.3680000000000001</v>
      </c>
      <c r="P30" s="4">
        <v>2.4</v>
      </c>
      <c r="Q30" s="4">
        <v>72.759</v>
      </c>
      <c r="R30" s="4">
        <v>56.183</v>
      </c>
      <c r="S30" s="4"/>
      <c r="T30" s="4">
        <v>57.56</v>
      </c>
      <c r="U30" s="4">
        <v>232.012</v>
      </c>
      <c r="V30" s="4"/>
      <c r="W30" s="4"/>
      <c r="X30" s="4"/>
      <c r="Y30" s="4"/>
      <c r="Z30" s="4"/>
      <c r="AA30" s="4"/>
      <c r="AB30" s="4"/>
      <c r="AC30">
        <v>0</v>
      </c>
      <c r="AD30">
        <v>0</v>
      </c>
      <c r="AE30">
        <v>0</v>
      </c>
      <c r="AF30">
        <v>0</v>
      </c>
      <c r="AG30" s="15">
        <f t="shared" si="8"/>
        <v>1.1361670232202252</v>
      </c>
      <c r="AH30" s="15">
        <f t="shared" si="9"/>
        <v>1.1442430025445292</v>
      </c>
      <c r="AI30" s="15">
        <f t="shared" si="10"/>
        <v>1.2921573137074518</v>
      </c>
      <c r="AJ30" s="15">
        <f t="shared" si="11"/>
        <v>1.9963516839043864</v>
      </c>
    </row>
    <row r="31" spans="1:36" x14ac:dyDescent="0.25">
      <c r="A31" s="54" t="s">
        <v>95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7">
        <f>'30.06.2014'!L31</f>
        <v>1.87</v>
      </c>
      <c r="K31" s="7">
        <v>2.1800000000000002</v>
      </c>
      <c r="L31" s="7">
        <f>'30.06.2014'!N31</f>
        <v>2.82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>
        <f t="shared" si="4"/>
        <v>0</v>
      </c>
      <c r="AD31">
        <f t="shared" si="5"/>
        <v>0</v>
      </c>
      <c r="AE31">
        <f t="shared" si="6"/>
        <v>0</v>
      </c>
      <c r="AF31">
        <f t="shared" si="7"/>
        <v>0</v>
      </c>
      <c r="AG31" s="15">
        <f t="shared" si="8"/>
        <v>0.76098776051466765</v>
      </c>
      <c r="AH31" s="15">
        <f t="shared" si="9"/>
        <v>0.58309961193879967</v>
      </c>
      <c r="AI31" s="15">
        <f t="shared" si="10"/>
        <v>0.89000139840581727</v>
      </c>
      <c r="AJ31" s="15">
        <f t="shared" si="11"/>
        <v>0.85747002559612018</v>
      </c>
    </row>
    <row r="32" spans="1:36" x14ac:dyDescent="0.25">
      <c r="A32" s="54" t="s">
        <v>91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7">
        <f>'30.06.2014'!L32</f>
        <v>2.3199999999999998</v>
      </c>
      <c r="K32" s="7">
        <v>2.1800000000000002</v>
      </c>
      <c r="L32" s="7">
        <f>'30.06.2014'!N32</f>
        <v>1.72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>
        <f t="shared" si="4"/>
        <v>0</v>
      </c>
      <c r="AD32">
        <f t="shared" si="5"/>
        <v>0</v>
      </c>
      <c r="AE32">
        <f t="shared" si="6"/>
        <v>0</v>
      </c>
      <c r="AF32">
        <f t="shared" si="7"/>
        <v>0</v>
      </c>
      <c r="AG32" s="15">
        <f t="shared" si="8"/>
        <v>0.91588165515316444</v>
      </c>
      <c r="AH32" s="15">
        <f t="shared" si="9"/>
        <v>1.3636522205823158</v>
      </c>
      <c r="AI32" s="15">
        <f t="shared" si="10"/>
        <v>1.540762331838565</v>
      </c>
      <c r="AJ32" s="15">
        <f t="shared" si="11"/>
        <v>2.2919541323690349</v>
      </c>
    </row>
    <row r="33" spans="1:36" x14ac:dyDescent="0.25">
      <c r="A33" s="54" t="s">
        <v>35</v>
      </c>
      <c r="B33" s="4">
        <v>6860</v>
      </c>
      <c r="C33" s="4">
        <v>2735</v>
      </c>
      <c r="D33" s="4">
        <v>0</v>
      </c>
      <c r="E33" s="4">
        <v>6832</v>
      </c>
      <c r="F33" s="4">
        <v>5116</v>
      </c>
      <c r="G33" s="4">
        <v>0</v>
      </c>
      <c r="H33" s="4">
        <v>10903</v>
      </c>
      <c r="I33" s="4">
        <v>0.95</v>
      </c>
      <c r="J33" s="7">
        <f>'30.06.2014'!L33</f>
        <v>1.05</v>
      </c>
      <c r="K33" s="7">
        <v>2.1800000000000002</v>
      </c>
      <c r="L33" s="7">
        <f>'30.06.2014'!N33</f>
        <v>1.325</v>
      </c>
      <c r="M33" s="4">
        <v>1.1399999999999999</v>
      </c>
      <c r="N33" s="4">
        <v>2.78</v>
      </c>
      <c r="O33" s="4">
        <v>0.94</v>
      </c>
      <c r="P33" s="4">
        <v>2.06</v>
      </c>
      <c r="Q33" s="4">
        <v>6517</v>
      </c>
      <c r="R33" s="4">
        <v>5806</v>
      </c>
      <c r="S33" s="4">
        <v>0</v>
      </c>
      <c r="T33" s="4">
        <v>5329</v>
      </c>
      <c r="U33" s="4">
        <v>7493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>
        <f t="shared" si="4"/>
        <v>0</v>
      </c>
      <c r="AD33">
        <f t="shared" si="5"/>
        <v>0</v>
      </c>
      <c r="AE33">
        <f t="shared" si="6"/>
        <v>0</v>
      </c>
      <c r="AF33">
        <f t="shared" si="7"/>
        <v>0</v>
      </c>
      <c r="AG33" s="15">
        <f t="shared" si="8"/>
        <v>0.95</v>
      </c>
      <c r="AH33" s="15">
        <f t="shared" si="9"/>
        <v>0.78000585480093676</v>
      </c>
      <c r="AI33" s="15">
        <f t="shared" si="10"/>
        <v>2.122851919561243</v>
      </c>
      <c r="AJ33" s="15">
        <f t="shared" si="11"/>
        <v>1.4646207974980454</v>
      </c>
    </row>
    <row r="34" spans="1:36" x14ac:dyDescent="0.25">
      <c r="A34" s="54" t="s">
        <v>36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7">
        <f>'30.06.2014'!L34</f>
        <v>0.57999999999999996</v>
      </c>
      <c r="K34" s="7">
        <v>2.1800000000000002</v>
      </c>
      <c r="L34" s="7">
        <f>'30.06.2014'!N34</f>
        <v>1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>
        <f t="shared" si="4"/>
        <v>0</v>
      </c>
      <c r="AD34">
        <f t="shared" si="5"/>
        <v>0</v>
      </c>
      <c r="AE34">
        <f t="shared" si="6"/>
        <v>0</v>
      </c>
      <c r="AF34">
        <f t="shared" si="7"/>
        <v>0</v>
      </c>
      <c r="AG34" s="15">
        <f t="shared" si="8"/>
        <v>0.89198693402935159</v>
      </c>
      <c r="AH34" s="15">
        <f t="shared" si="9"/>
        <v>1.125046284051838</v>
      </c>
      <c r="AI34" s="15">
        <f t="shared" si="10"/>
        <v>1.0499937382592361</v>
      </c>
      <c r="AJ34" s="15">
        <f t="shared" si="11"/>
        <v>1.3250159948816378</v>
      </c>
    </row>
    <row r="35" spans="1:36" x14ac:dyDescent="0.25">
      <c r="A35" s="54" t="s">
        <v>79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7">
        <f>'30.06.2014'!L35</f>
        <v>0.91</v>
      </c>
      <c r="K35" s="7">
        <v>2.1800000000000002</v>
      </c>
      <c r="L35" s="7">
        <f>'30.06.2014'!N35</f>
        <v>1.32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>
        <f t="shared" si="4"/>
        <v>0</v>
      </c>
      <c r="AD35">
        <f t="shared" si="5"/>
        <v>0</v>
      </c>
      <c r="AE35">
        <f t="shared" si="6"/>
        <v>0</v>
      </c>
      <c r="AF35">
        <f t="shared" si="7"/>
        <v>0</v>
      </c>
      <c r="AG35" s="15">
        <f t="shared" si="8"/>
        <v>0.58041581642691309</v>
      </c>
      <c r="AH35" s="15">
        <f t="shared" si="9"/>
        <v>1.0000077174352295</v>
      </c>
      <c r="AI35" s="15">
        <f t="shared" si="10"/>
        <v>0.58043368497948133</v>
      </c>
      <c r="AJ35" s="15">
        <f t="shared" si="11"/>
        <v>1.3255250168251249</v>
      </c>
    </row>
    <row r="36" spans="1:36" x14ac:dyDescent="0.25">
      <c r="A36" s="54" t="s">
        <v>37</v>
      </c>
      <c r="B36" s="4">
        <v>20.646000000000001</v>
      </c>
      <c r="C36" s="4">
        <v>6.5039999999999996</v>
      </c>
      <c r="D36" s="4">
        <v>0</v>
      </c>
      <c r="E36" s="4">
        <v>19.945</v>
      </c>
      <c r="F36" s="4">
        <v>6.3179999999999996</v>
      </c>
      <c r="G36" s="4">
        <v>0</v>
      </c>
      <c r="H36" s="4"/>
      <c r="I36" s="4">
        <v>0.70399999999999996</v>
      </c>
      <c r="J36" s="7">
        <f>'30.06.2014'!L36</f>
        <v>1.42</v>
      </c>
      <c r="K36" s="7">
        <v>2.1800000000000002</v>
      </c>
      <c r="L36" s="7">
        <f>'30.06.2014'!N36</f>
        <v>2.2000000000000002</v>
      </c>
      <c r="M36" s="4">
        <v>0.84</v>
      </c>
      <c r="N36" s="4">
        <v>0.84</v>
      </c>
      <c r="O36" s="4">
        <v>1.62</v>
      </c>
      <c r="P36" s="4">
        <v>1.62</v>
      </c>
      <c r="Q36" s="4">
        <v>14.535</v>
      </c>
      <c r="R36" s="4">
        <v>4.5789999999999997</v>
      </c>
      <c r="S36" s="4">
        <v>0</v>
      </c>
      <c r="T36" s="4">
        <v>27.006</v>
      </c>
      <c r="U36" s="4">
        <v>8.5540000000000003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>
        <f t="shared" si="4"/>
        <v>0</v>
      </c>
      <c r="AD36">
        <f t="shared" si="5"/>
        <v>0</v>
      </c>
      <c r="AE36">
        <f t="shared" si="6"/>
        <v>0</v>
      </c>
      <c r="AF36">
        <f t="shared" si="7"/>
        <v>0</v>
      </c>
      <c r="AG36" s="15">
        <f t="shared" si="8"/>
        <v>0.70401046207497819</v>
      </c>
      <c r="AH36" s="15">
        <f t="shared" si="9"/>
        <v>1.3540235648032088</v>
      </c>
      <c r="AI36" s="15">
        <f t="shared" si="10"/>
        <v>0.70402829028290281</v>
      </c>
      <c r="AJ36" s="15">
        <f t="shared" si="11"/>
        <v>1.3539094650205763</v>
      </c>
    </row>
    <row r="37" spans="1:36" x14ac:dyDescent="0.25">
      <c r="A37" s="54" t="s">
        <v>81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7">
        <f>'30.06.2014'!L37</f>
        <v>1.06</v>
      </c>
      <c r="K37" s="7">
        <v>2.1800000000000002</v>
      </c>
      <c r="L37" s="7">
        <f>'30.06.2014'!N37</f>
        <v>1.1299999999999999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>
        <f t="shared" si="4"/>
        <v>0</v>
      </c>
      <c r="AD37">
        <f t="shared" si="5"/>
        <v>0</v>
      </c>
      <c r="AE37">
        <f t="shared" si="6"/>
        <v>0</v>
      </c>
      <c r="AF37">
        <f t="shared" si="7"/>
        <v>0</v>
      </c>
      <c r="AG37" s="15">
        <f t="shared" si="8"/>
        <v>0.79768577372009708</v>
      </c>
      <c r="AH37" s="15">
        <f t="shared" si="9"/>
        <v>0.90181023221093604</v>
      </c>
      <c r="AI37" s="15">
        <f t="shared" si="10"/>
        <v>0.95315272684254126</v>
      </c>
      <c r="AJ37" s="15">
        <f t="shared" si="11"/>
        <v>1.0535346012832263</v>
      </c>
    </row>
    <row r="38" spans="1:36" x14ac:dyDescent="0.25">
      <c r="A38" s="54" t="s">
        <v>39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7">
        <f>'30.06.2014'!L38</f>
        <v>1.008</v>
      </c>
      <c r="K38" s="7">
        <v>2.1800000000000002</v>
      </c>
      <c r="L38" s="7">
        <f>'30.06.2014'!N38</f>
        <v>1.175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>
        <f t="shared" si="4"/>
        <v>0</v>
      </c>
      <c r="AD38">
        <f t="shared" si="5"/>
        <v>0</v>
      </c>
      <c r="AE38">
        <f t="shared" si="6"/>
        <v>0</v>
      </c>
      <c r="AF38">
        <f t="shared" si="7"/>
        <v>0</v>
      </c>
      <c r="AG38" s="15">
        <f t="shared" si="8"/>
        <v>1.0076549220165065</v>
      </c>
      <c r="AH38" s="15">
        <f t="shared" si="9"/>
        <v>1.1770239741039215</v>
      </c>
      <c r="AI38" s="15">
        <f t="shared" si="10"/>
        <v>1.0085282298863867</v>
      </c>
      <c r="AJ38" s="15">
        <f t="shared" si="11"/>
        <v>1.1675336016402156</v>
      </c>
    </row>
    <row r="39" spans="1:36" x14ac:dyDescent="0.25">
      <c r="A39" s="54" t="s">
        <v>96</v>
      </c>
      <c r="B39" s="4">
        <v>46.183</v>
      </c>
      <c r="C39" s="4">
        <v>9.1590000000000007</v>
      </c>
      <c r="D39" s="4">
        <v>0</v>
      </c>
      <c r="E39" s="4">
        <v>44.947000000000003</v>
      </c>
      <c r="F39" s="4">
        <v>7.9569999999999999</v>
      </c>
      <c r="G39" s="4">
        <v>0</v>
      </c>
      <c r="H39" s="4"/>
      <c r="I39" s="4">
        <v>0.88</v>
      </c>
      <c r="J39" s="7">
        <f>'30.06.2014'!L39</f>
        <v>0.879</v>
      </c>
      <c r="K39" s="7">
        <v>2.1800000000000002</v>
      </c>
      <c r="L39" s="7">
        <f>'30.06.2014'!N39</f>
        <v>1.915</v>
      </c>
      <c r="M39" s="4">
        <v>1.0551999999999999</v>
      </c>
      <c r="N39" s="4">
        <v>1.0551999999999999</v>
      </c>
      <c r="O39" s="4">
        <v>2.2978999999999998</v>
      </c>
      <c r="P39" s="4">
        <v>2.2978999999999998</v>
      </c>
      <c r="Q39" s="4">
        <v>40.640999999999998</v>
      </c>
      <c r="R39" s="4">
        <v>8.06</v>
      </c>
      <c r="S39" s="4">
        <v>0</v>
      </c>
      <c r="T39" s="4">
        <v>85.849000000000004</v>
      </c>
      <c r="U39" s="4">
        <v>15.198</v>
      </c>
      <c r="V39" s="4">
        <v>0</v>
      </c>
      <c r="W39" s="4"/>
      <c r="X39" s="4"/>
      <c r="Y39" s="4"/>
      <c r="Z39" s="4"/>
      <c r="AA39" s="4"/>
      <c r="AB39" s="4"/>
      <c r="AC39">
        <f t="shared" si="4"/>
        <v>0</v>
      </c>
      <c r="AD39">
        <f t="shared" si="5"/>
        <v>0</v>
      </c>
      <c r="AE39">
        <f t="shared" si="6"/>
        <v>0</v>
      </c>
      <c r="AF39">
        <f t="shared" si="7"/>
        <v>0</v>
      </c>
      <c r="AG39" s="15">
        <f t="shared" si="8"/>
        <v>0.87999913388043216</v>
      </c>
      <c r="AH39" s="15">
        <f t="shared" si="9"/>
        <v>1.9100051171379624</v>
      </c>
      <c r="AI39" s="15">
        <f t="shared" si="10"/>
        <v>0.88000873457801065</v>
      </c>
      <c r="AJ39" s="15">
        <f t="shared" si="11"/>
        <v>1.9100163378157597</v>
      </c>
    </row>
    <row r="40" spans="1:36" x14ac:dyDescent="0.25">
      <c r="A40" s="54" t="s">
        <v>40</v>
      </c>
      <c r="B40" s="4">
        <v>25.544</v>
      </c>
      <c r="C40" s="4">
        <v>8.86</v>
      </c>
      <c r="D40" s="4">
        <v>0</v>
      </c>
      <c r="E40" s="4">
        <v>24.933</v>
      </c>
      <c r="F40" s="4">
        <v>10.736000000000001</v>
      </c>
      <c r="G40" s="4">
        <v>0</v>
      </c>
      <c r="H40" s="4"/>
      <c r="I40" s="4">
        <v>0.77</v>
      </c>
      <c r="J40" s="7">
        <f>'30.06.2014'!L40</f>
        <v>0.81</v>
      </c>
      <c r="K40" s="7">
        <v>2.1800000000000002</v>
      </c>
      <c r="L40" s="7">
        <f>'30.06.2014'!N40</f>
        <v>1.55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>
        <f t="shared" si="4"/>
        <v>0</v>
      </c>
      <c r="AD40">
        <f t="shared" si="5"/>
        <v>0</v>
      </c>
      <c r="AE40">
        <f t="shared" si="6"/>
        <v>0</v>
      </c>
      <c r="AF40">
        <f t="shared" si="7"/>
        <v>0</v>
      </c>
      <c r="AG40" s="15">
        <f t="shared" si="8"/>
        <v>0.7730582524271844</v>
      </c>
      <c r="AH40" s="15">
        <f t="shared" si="9"/>
        <v>0.9519913367825773</v>
      </c>
      <c r="AI40" s="15">
        <f t="shared" si="10"/>
        <v>0.77325056433408579</v>
      </c>
      <c r="AJ40" s="15">
        <f t="shared" si="11"/>
        <v>0.97857675111773468</v>
      </c>
    </row>
    <row r="41" spans="1:36" x14ac:dyDescent="0.25">
      <c r="A41" s="54" t="s">
        <v>41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7">
        <f>'30.06.2014'!L41</f>
        <v>1.39</v>
      </c>
      <c r="K41" s="7">
        <v>2.1800000000000002</v>
      </c>
      <c r="L41" s="7">
        <f>'30.06.2014'!N41</f>
        <v>2.48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9.2579999999999991</v>
      </c>
      <c r="X41" s="4">
        <v>0.32900000000000001</v>
      </c>
      <c r="Y41" s="4">
        <v>1.6E-2</v>
      </c>
      <c r="Z41" s="4">
        <v>0.45500000000000002</v>
      </c>
      <c r="AA41" s="4">
        <v>5.2999999999999999E-2</v>
      </c>
      <c r="AB41" s="4">
        <v>0</v>
      </c>
      <c r="AC41">
        <f t="shared" si="4"/>
        <v>1.5078175895765471</v>
      </c>
      <c r="AD41">
        <f t="shared" si="5"/>
        <v>0.1923890063424947</v>
      </c>
      <c r="AE41">
        <f t="shared" si="6"/>
        <v>0.25498891352549891</v>
      </c>
      <c r="AF41">
        <f t="shared" si="7"/>
        <v>1.014354066985646E-2</v>
      </c>
      <c r="AG41" s="15">
        <f t="shared" si="8"/>
        <v>2.4379478827361565</v>
      </c>
      <c r="AH41" s="15">
        <f t="shared" si="9"/>
        <v>1.8422832980972514</v>
      </c>
      <c r="AI41" s="15">
        <f t="shared" si="10"/>
        <v>1.1782477341389728</v>
      </c>
      <c r="AJ41" s="15">
        <f t="shared" si="11"/>
        <v>1.6600956937799047</v>
      </c>
    </row>
    <row r="42" spans="1:36" x14ac:dyDescent="0.25">
      <c r="A42" s="54" t="s">
        <v>71</v>
      </c>
      <c r="B42" s="4">
        <v>274.10300000000001</v>
      </c>
      <c r="C42" s="4">
        <v>56.46</v>
      </c>
      <c r="D42" s="4">
        <v>0</v>
      </c>
      <c r="E42" s="4">
        <v>267.08100000000002</v>
      </c>
      <c r="F42" s="4">
        <v>65.215000000000003</v>
      </c>
      <c r="G42" s="4">
        <v>0</v>
      </c>
      <c r="H42" s="4"/>
      <c r="I42" s="4">
        <v>1.25</v>
      </c>
      <c r="J42" s="7">
        <f>'30.06.2014'!L42</f>
        <v>1.47</v>
      </c>
      <c r="K42" s="7">
        <v>2.1800000000000002</v>
      </c>
      <c r="L42" s="7">
        <f>'30.06.2014'!N42</f>
        <v>2.2000000000000002</v>
      </c>
      <c r="M42" s="4">
        <v>1.5</v>
      </c>
      <c r="N42" s="4">
        <v>1.76</v>
      </c>
      <c r="O42" s="4">
        <v>2.34</v>
      </c>
      <c r="P42" s="4">
        <v>2.64</v>
      </c>
      <c r="Q42" s="4">
        <v>343.35399999999998</v>
      </c>
      <c r="R42" s="4">
        <v>92.013000000000005</v>
      </c>
      <c r="S42" s="4">
        <v>0</v>
      </c>
      <c r="T42" s="4">
        <v>495.00299999999999</v>
      </c>
      <c r="U42" s="4">
        <v>120.42400000000001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>
        <f t="shared" si="4"/>
        <v>0</v>
      </c>
      <c r="AD42">
        <f t="shared" si="5"/>
        <v>0</v>
      </c>
      <c r="AE42">
        <f t="shared" si="6"/>
        <v>0</v>
      </c>
      <c r="AF42">
        <f t="shared" si="7"/>
        <v>0</v>
      </c>
      <c r="AG42" s="15">
        <f t="shared" si="8"/>
        <v>1.2526459031823802</v>
      </c>
      <c r="AH42" s="15">
        <f t="shared" si="9"/>
        <v>1.8533815584036302</v>
      </c>
      <c r="AI42" s="15">
        <f t="shared" si="10"/>
        <v>1.629702444208289</v>
      </c>
      <c r="AJ42" s="15">
        <f t="shared" si="11"/>
        <v>1.8465690408648316</v>
      </c>
    </row>
    <row r="43" spans="1:36" x14ac:dyDescent="0.25">
      <c r="A43" s="54" t="s">
        <v>42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7">
        <f>'30.06.2014'!L43</f>
        <v>0.76800000000000002</v>
      </c>
      <c r="K43" s="7">
        <v>2.1800000000000002</v>
      </c>
      <c r="L43" s="7">
        <f>'30.06.2014'!N43</f>
        <v>0.98599999999999999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>
        <f t="shared" si="4"/>
        <v>0</v>
      </c>
      <c r="AD43">
        <f t="shared" si="5"/>
        <v>0</v>
      </c>
      <c r="AE43">
        <f t="shared" si="6"/>
        <v>0</v>
      </c>
      <c r="AF43">
        <f t="shared" si="7"/>
        <v>0</v>
      </c>
      <c r="AG43" s="15">
        <f t="shared" si="8"/>
        <v>0.75755637294098832</v>
      </c>
      <c r="AH43" s="15">
        <f t="shared" si="9"/>
        <v>0.97603269856618735</v>
      </c>
      <c r="AI43" s="15">
        <f t="shared" si="10"/>
        <v>0.76044728434504794</v>
      </c>
      <c r="AJ43" s="15">
        <f t="shared" si="11"/>
        <v>1.2926315444776151</v>
      </c>
    </row>
    <row r="44" spans="1:36" x14ac:dyDescent="0.25">
      <c r="A44" s="54" t="s">
        <v>92</v>
      </c>
      <c r="B44" s="4">
        <v>243.86699999999999</v>
      </c>
      <c r="C44" s="4">
        <v>93.9</v>
      </c>
      <c r="D44" s="4">
        <v>0.112</v>
      </c>
      <c r="E44" s="4">
        <v>246.12700000000001</v>
      </c>
      <c r="F44" s="4">
        <v>183.131</v>
      </c>
      <c r="G44" s="4">
        <v>9.6000000000000002E-2</v>
      </c>
      <c r="H44" s="4"/>
      <c r="I44" s="4">
        <v>0.77</v>
      </c>
      <c r="J44" s="7">
        <f>'30.06.2014'!L44</f>
        <v>0.85</v>
      </c>
      <c r="K44" s="7">
        <v>2.1800000000000002</v>
      </c>
      <c r="L44" s="7">
        <f>'30.06.2014'!N44</f>
        <v>1.43</v>
      </c>
      <c r="M44" s="4">
        <v>0.92</v>
      </c>
      <c r="N44" s="4">
        <v>0.92</v>
      </c>
      <c r="O44" s="4">
        <v>1.19</v>
      </c>
      <c r="P44" s="4">
        <v>1.19</v>
      </c>
      <c r="Q44" s="4">
        <v>184.74299999999999</v>
      </c>
      <c r="R44" s="4">
        <v>71.406000000000006</v>
      </c>
      <c r="S44" s="4">
        <v>8.5000000000000006E-2</v>
      </c>
      <c r="T44" s="4">
        <v>240.22800000000001</v>
      </c>
      <c r="U44" s="4">
        <v>236.751</v>
      </c>
      <c r="V44" s="4">
        <v>9.4E-2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>
        <f t="shared" ref="AC44" si="12">W44/B44</f>
        <v>0</v>
      </c>
      <c r="AD44">
        <f t="shared" ref="AD44" si="13">Z44/E44</f>
        <v>0</v>
      </c>
      <c r="AE44">
        <f t="shared" ref="AE44" si="14">(X44+Y44)/(C44+D44)</f>
        <v>0</v>
      </c>
      <c r="AF44">
        <f t="shared" ref="AF44" si="15">(AA44+AB44)/(F44+G44)</f>
        <v>0</v>
      </c>
      <c r="AG44" s="15">
        <f t="shared" ref="AG44" si="16">(Q44+W44)/B44</f>
        <v>0.75755637294098832</v>
      </c>
      <c r="AH44" s="15">
        <f t="shared" ref="AH44" si="17">(T44+Z44)/E44</f>
        <v>0.97603269856618735</v>
      </c>
      <c r="AI44" s="15">
        <f t="shared" ref="AI44" si="18">(R44+X44)/C44</f>
        <v>0.76044728434504794</v>
      </c>
      <c r="AJ44" s="15">
        <f t="shared" ref="AJ44" si="19">(U44+V44+AA44+AB44)/(F44+G44)</f>
        <v>1.2926315444776151</v>
      </c>
    </row>
    <row r="46" spans="1:36" x14ac:dyDescent="0.25">
      <c r="A46" s="11" t="s">
        <v>45</v>
      </c>
    </row>
    <row r="47" spans="1:36" x14ac:dyDescent="0.25">
      <c r="A47" s="11" t="s">
        <v>52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4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M33" sqref="AM33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3" width="16.140625" customWidth="1"/>
    <col min="34" max="34" width="0" hidden="1" customWidth="1"/>
    <col min="35" max="35" width="19.7109375" customWidth="1"/>
    <col min="36" max="36" width="11.28515625" hidden="1" customWidth="1"/>
  </cols>
  <sheetData>
    <row r="1" spans="1:36" x14ac:dyDescent="0.25">
      <c r="AC1" s="24" t="s">
        <v>61</v>
      </c>
      <c r="AD1" s="25"/>
      <c r="AE1" s="24" t="s">
        <v>61</v>
      </c>
      <c r="AF1" s="25"/>
      <c r="AG1" s="27" t="s">
        <v>58</v>
      </c>
      <c r="AH1" s="28"/>
      <c r="AI1" s="28"/>
      <c r="AJ1" s="29"/>
    </row>
    <row r="2" spans="1:36" x14ac:dyDescent="0.25">
      <c r="A2" s="6"/>
      <c r="B2" s="56" t="s">
        <v>0</v>
      </c>
      <c r="C2" s="57"/>
      <c r="D2" s="58"/>
      <c r="E2" s="56" t="s">
        <v>4</v>
      </c>
      <c r="F2" s="57"/>
      <c r="G2" s="57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59" t="s">
        <v>12</v>
      </c>
      <c r="AA2" s="60"/>
      <c r="AB2" s="61"/>
      <c r="AC2" s="24" t="s">
        <v>53</v>
      </c>
      <c r="AD2" s="25"/>
      <c r="AE2" s="24" t="s">
        <v>55</v>
      </c>
      <c r="AF2" s="25"/>
      <c r="AG2" s="27" t="s">
        <v>53</v>
      </c>
      <c r="AH2" s="29"/>
      <c r="AI2" s="27" t="s">
        <v>55</v>
      </c>
      <c r="AJ2" s="29"/>
    </row>
    <row r="3" spans="1:36" ht="21" x14ac:dyDescent="0.35">
      <c r="A3" s="10">
        <v>41820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0" t="s">
        <v>47</v>
      </c>
      <c r="AH3" s="30" t="s">
        <v>48</v>
      </c>
      <c r="AI3" s="30" t="s">
        <v>47</v>
      </c>
      <c r="AJ3" s="30" t="s">
        <v>48</v>
      </c>
    </row>
    <row r="4" spans="1:36" x14ac:dyDescent="0.25">
      <c r="A4" s="54" t="s">
        <v>83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8">
        <f>'30.06.2014'!AM4</f>
        <v>1.0789981972701519</v>
      </c>
      <c r="AH4" s="8">
        <f t="shared" ref="AH4" si="0">(T4+Z4)/E4</f>
        <v>2.1815022088343299</v>
      </c>
      <c r="AI4" s="8">
        <f>'30.06.2014'!AO4</f>
        <v>1.0789872826974682</v>
      </c>
      <c r="AJ4" s="8">
        <f t="shared" ref="AJ4:AJ25" si="1">(U4+V4+AA4+AB4)/(F4+G4)</f>
        <v>3.0793226931744515</v>
      </c>
    </row>
    <row r="5" spans="1:36" x14ac:dyDescent="0.25">
      <c r="A5" s="54" t="s">
        <v>14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2">W5/B5</f>
        <v>0</v>
      </c>
      <c r="AD5" s="4">
        <f t="shared" ref="AD5:AD43" si="3">Z5/E5</f>
        <v>0</v>
      </c>
      <c r="AE5" s="4">
        <f t="shared" ref="AE5:AE43" si="4">(X5+Y5)/(C5+D5)</f>
        <v>0</v>
      </c>
      <c r="AF5" s="4">
        <f t="shared" ref="AF5:AF43" si="5">(AA5+AB5)/(F5+G5)</f>
        <v>0</v>
      </c>
      <c r="AG5" s="8">
        <f>'30.06.2014'!AM5</f>
        <v>1.1923446648606135</v>
      </c>
      <c r="AH5" s="8">
        <f t="shared" ref="AH5:AH43" si="6">(T5+Z5)/E5</f>
        <v>1.0513394445204542</v>
      </c>
      <c r="AI5" s="8">
        <f>'30.06.2014'!AO5</f>
        <v>1.2096126666322329</v>
      </c>
      <c r="AJ5" s="8">
        <f t="shared" si="1"/>
        <v>1.2934140769794407</v>
      </c>
    </row>
    <row r="6" spans="1:36" x14ac:dyDescent="0.25">
      <c r="A6" s="54" t="s">
        <v>80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4"/>
      <c r="K6" s="4">
        <v>0.59</v>
      </c>
      <c r="L6" s="4"/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 s="4">
        <f t="shared" si="2"/>
        <v>0.17665416825703317</v>
      </c>
      <c r="AD6" s="4">
        <f t="shared" si="3"/>
        <v>0.13488511580695767</v>
      </c>
      <c r="AE6" s="4"/>
      <c r="AF6" s="4"/>
      <c r="AG6" s="8">
        <f>'30.06.2014'!AM6</f>
        <v>0.85436862892021426</v>
      </c>
      <c r="AH6" s="8">
        <f t="shared" si="6"/>
        <v>0.72390883085724844</v>
      </c>
      <c r="AI6" s="8">
        <f>'30.06.2014'!AO6</f>
        <v>0</v>
      </c>
      <c r="AJ6" s="8"/>
    </row>
    <row r="7" spans="1:36" x14ac:dyDescent="0.25">
      <c r="A7" s="54" t="s">
        <v>97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2"/>
        <v>0</v>
      </c>
      <c r="AD7" s="4">
        <f t="shared" si="3"/>
        <v>0</v>
      </c>
      <c r="AE7" s="4">
        <f t="shared" si="4"/>
        <v>0</v>
      </c>
      <c r="AF7" s="4">
        <f t="shared" si="5"/>
        <v>0</v>
      </c>
      <c r="AG7" s="8">
        <f>'30.06.2014'!AM7</f>
        <v>0.79929817077505927</v>
      </c>
      <c r="AH7" s="8">
        <f t="shared" si="6"/>
        <v>1.0993674792544803</v>
      </c>
      <c r="AI7" s="8">
        <f>'30.06.2014'!AO7</f>
        <v>0.8016148497826574</v>
      </c>
      <c r="AJ7" s="8">
        <f t="shared" si="1"/>
        <v>1.6965011825839753</v>
      </c>
    </row>
    <row r="8" spans="1:36" x14ac:dyDescent="0.25">
      <c r="A8" s="54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2"/>
        <v>0</v>
      </c>
      <c r="AD8" s="4">
        <f t="shared" si="3"/>
        <v>0</v>
      </c>
      <c r="AE8" s="4">
        <f t="shared" si="4"/>
        <v>0</v>
      </c>
      <c r="AF8" s="4">
        <f t="shared" si="5"/>
        <v>0</v>
      </c>
      <c r="AG8" s="8">
        <f>'30.06.2014'!AM8</f>
        <v>0.87999821292945535</v>
      </c>
      <c r="AH8" s="8">
        <f t="shared" si="6"/>
        <v>1.2995790594155217</v>
      </c>
      <c r="AI8" s="8">
        <f>'30.06.2014'!AO8</f>
        <v>1.0508687460749424</v>
      </c>
      <c r="AJ8" s="8">
        <f t="shared" si="1"/>
        <v>1.5630771489392941</v>
      </c>
    </row>
    <row r="9" spans="1:36" x14ac:dyDescent="0.25">
      <c r="A9" s="54" t="s">
        <v>17</v>
      </c>
      <c r="B9" s="4">
        <v>12.874000000000001</v>
      </c>
      <c r="C9" s="4">
        <v>3.2320000000000002</v>
      </c>
      <c r="D9" s="4">
        <v>0</v>
      </c>
      <c r="E9" s="4">
        <v>12.874000000000001</v>
      </c>
      <c r="F9" s="4">
        <v>3.2320000000000002</v>
      </c>
      <c r="G9" s="4">
        <v>0</v>
      </c>
      <c r="H9" s="4">
        <v>44.454999999999998</v>
      </c>
      <c r="I9" s="4">
        <v>0.95</v>
      </c>
      <c r="J9" s="4">
        <v>0.95</v>
      </c>
      <c r="K9" s="4">
        <v>1.1299999999999999</v>
      </c>
      <c r="L9" s="17">
        <v>0</v>
      </c>
      <c r="M9" s="4">
        <v>1.1399999999999999</v>
      </c>
      <c r="N9" s="4">
        <v>1.1399999999999999</v>
      </c>
      <c r="O9" s="4">
        <v>1.36</v>
      </c>
      <c r="P9" s="17">
        <v>0</v>
      </c>
      <c r="Q9" s="4">
        <v>9.3949999999999996</v>
      </c>
      <c r="R9" s="4">
        <v>2.911</v>
      </c>
      <c r="S9" s="4">
        <v>0</v>
      </c>
      <c r="T9" s="4">
        <v>15.593999999999999</v>
      </c>
      <c r="U9" s="4">
        <v>3.556</v>
      </c>
      <c r="V9" s="17">
        <v>9.2550000000000008</v>
      </c>
      <c r="W9" s="4"/>
      <c r="X9" s="4"/>
      <c r="Y9" s="4"/>
      <c r="Z9" s="4"/>
      <c r="AA9" s="4"/>
      <c r="AB9" s="4"/>
      <c r="AC9" s="4">
        <f t="shared" si="2"/>
        <v>0</v>
      </c>
      <c r="AD9" s="4">
        <f t="shared" si="3"/>
        <v>0</v>
      </c>
      <c r="AE9" s="4">
        <f t="shared" si="4"/>
        <v>0</v>
      </c>
      <c r="AF9" s="4">
        <f t="shared" si="5"/>
        <v>0</v>
      </c>
      <c r="AG9" s="8">
        <f>'30.06.2014'!AM9</f>
        <v>0.9479871749198433</v>
      </c>
      <c r="AH9" s="8">
        <f t="shared" si="6"/>
        <v>1.2112785459064781</v>
      </c>
      <c r="AI9" s="8">
        <f>'30.06.2014'!AO9</f>
        <v>0.94788273615635188</v>
      </c>
      <c r="AJ9" s="8">
        <f t="shared" si="1"/>
        <v>3.9637995049504946</v>
      </c>
    </row>
    <row r="10" spans="1:36" x14ac:dyDescent="0.25">
      <c r="A10" s="54" t="s">
        <v>18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2"/>
        <v>1.0967769959169489E-2</v>
      </c>
      <c r="AD10" s="4">
        <f t="shared" si="3"/>
        <v>0</v>
      </c>
      <c r="AE10" s="4">
        <f t="shared" si="4"/>
        <v>0.10334020974245813</v>
      </c>
      <c r="AF10" s="4">
        <f t="shared" si="5"/>
        <v>0</v>
      </c>
      <c r="AG10" s="8">
        <f>'30.06.2014'!AM10</f>
        <v>0.55765376735206584</v>
      </c>
      <c r="AH10" s="8">
        <f t="shared" si="6"/>
        <v>0.79558602983379723</v>
      </c>
      <c r="AI10" s="8">
        <f>'30.06.2014'!AO10</f>
        <v>0.90380487625896644</v>
      </c>
      <c r="AJ10" s="8">
        <f t="shared" si="1"/>
        <v>0.84199271802577591</v>
      </c>
    </row>
    <row r="11" spans="1:36" x14ac:dyDescent="0.25">
      <c r="A11" s="54" t="s">
        <v>19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40.485999999999997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2"/>
        <v>0</v>
      </c>
      <c r="AD11" s="4">
        <f t="shared" si="3"/>
        <v>0</v>
      </c>
      <c r="AE11" s="4">
        <f t="shared" si="4"/>
        <v>0</v>
      </c>
      <c r="AF11" s="4">
        <f t="shared" si="5"/>
        <v>0</v>
      </c>
      <c r="AG11" s="8">
        <f>'30.06.2014'!AM11</f>
        <v>0.99882304291121915</v>
      </c>
      <c r="AH11" s="8">
        <f t="shared" si="6"/>
        <v>1.299988393108823</v>
      </c>
      <c r="AI11" s="8">
        <f>'30.06.2014'!AO11</f>
        <v>0.99926770582696933</v>
      </c>
      <c r="AJ11" s="8">
        <f t="shared" si="1"/>
        <v>1.7523994811932551</v>
      </c>
    </row>
    <row r="12" spans="1:36" x14ac:dyDescent="0.25">
      <c r="A12" s="54" t="s">
        <v>20</v>
      </c>
      <c r="B12" s="4">
        <v>36.872999999999998</v>
      </c>
      <c r="C12" s="4">
        <v>11.788</v>
      </c>
      <c r="D12" s="4">
        <v>0</v>
      </c>
      <c r="E12" s="4">
        <v>36.313000000000002</v>
      </c>
      <c r="F12" s="4">
        <v>7.87</v>
      </c>
      <c r="G12" s="4">
        <v>0</v>
      </c>
      <c r="H12" s="4"/>
      <c r="I12" s="4">
        <v>0.8</v>
      </c>
      <c r="J12" s="4">
        <v>0.8</v>
      </c>
      <c r="K12" s="4">
        <v>1.6</v>
      </c>
      <c r="L12" s="4">
        <v>1.6</v>
      </c>
      <c r="M12" s="4">
        <v>0.96</v>
      </c>
      <c r="N12" s="4">
        <v>0.96</v>
      </c>
      <c r="O12" s="4">
        <v>1.92</v>
      </c>
      <c r="P12" s="4">
        <v>1.92</v>
      </c>
      <c r="Q12" s="4">
        <v>25.811</v>
      </c>
      <c r="R12" s="4">
        <v>8.2520000000000007</v>
      </c>
      <c r="S12" s="4">
        <v>0</v>
      </c>
      <c r="T12" s="4">
        <v>53.38</v>
      </c>
      <c r="U12" s="4">
        <v>11.569000000000001</v>
      </c>
      <c r="V12" s="4"/>
      <c r="W12" s="4"/>
      <c r="X12" s="4"/>
      <c r="Y12" s="4"/>
      <c r="Z12" s="4"/>
      <c r="AA12" s="4"/>
      <c r="AB12" s="4"/>
      <c r="AC12" s="4">
        <f t="shared" si="2"/>
        <v>0</v>
      </c>
      <c r="AD12" s="4">
        <f t="shared" si="3"/>
        <v>0</v>
      </c>
      <c r="AE12" s="4">
        <f t="shared" si="4"/>
        <v>0</v>
      </c>
      <c r="AF12" s="4">
        <f t="shared" si="5"/>
        <v>0</v>
      </c>
      <c r="AG12" s="8">
        <f>'30.06.2014'!AM12</f>
        <v>0.80001071323352169</v>
      </c>
      <c r="AH12" s="8">
        <f t="shared" si="6"/>
        <v>1.4699969707818137</v>
      </c>
      <c r="AI12" s="8">
        <f>'30.06.2014'!AO12</f>
        <v>0.79996427933559566</v>
      </c>
      <c r="AJ12" s="8">
        <f t="shared" si="1"/>
        <v>1.470012706480305</v>
      </c>
    </row>
    <row r="13" spans="1:36" x14ac:dyDescent="0.25">
      <c r="A13" s="54" t="s">
        <v>98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2"/>
        <v>0</v>
      </c>
      <c r="AD13" s="4">
        <f t="shared" si="3"/>
        <v>0</v>
      </c>
      <c r="AE13" s="4">
        <f t="shared" si="4"/>
        <v>0</v>
      </c>
      <c r="AF13" s="4">
        <f t="shared" si="5"/>
        <v>0</v>
      </c>
      <c r="AG13" s="8">
        <f>'30.06.2014'!AM13</f>
        <v>1.1499839760709327</v>
      </c>
      <c r="AH13" s="8">
        <f t="shared" si="6"/>
        <v>1.3016703656114941</v>
      </c>
      <c r="AI13" s="8">
        <f>'30.06.2014'!AO13</f>
        <v>1.21</v>
      </c>
      <c r="AJ13" s="8">
        <f t="shared" si="1"/>
        <v>1.3286790266512165</v>
      </c>
    </row>
    <row r="14" spans="1:36" x14ac:dyDescent="0.25">
      <c r="A14" s="54" t="s">
        <v>21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2"/>
        <v>0.11849604637715984</v>
      </c>
      <c r="AD14" s="4">
        <f t="shared" si="3"/>
        <v>0.11882713454940048</v>
      </c>
      <c r="AE14" s="4">
        <f t="shared" si="4"/>
        <v>7.8722718617255022E-2</v>
      </c>
      <c r="AF14" s="4">
        <f t="shared" si="5"/>
        <v>6.5533099571828804E-2</v>
      </c>
      <c r="AG14" s="8">
        <f>'30.06.2014'!AM14</f>
        <v>0.99381432844901885</v>
      </c>
      <c r="AH14" s="8">
        <f t="shared" si="6"/>
        <v>1.0288065780725819</v>
      </c>
      <c r="AI14" s="8">
        <f>'30.06.2014'!AO14</f>
        <v>0.95591397849462345</v>
      </c>
      <c r="AJ14" s="8">
        <f t="shared" si="1"/>
        <v>0.97554666713653904</v>
      </c>
    </row>
    <row r="15" spans="1:36" x14ac:dyDescent="0.25">
      <c r="A15" s="54" t="s">
        <v>22</v>
      </c>
      <c r="B15" s="4">
        <v>48.48</v>
      </c>
      <c r="C15" s="4">
        <v>6.8789999999999996</v>
      </c>
      <c r="D15" s="4">
        <v>7.4999999999999997E-2</v>
      </c>
      <c r="E15" s="4">
        <v>46.804000000000002</v>
      </c>
      <c r="F15" s="4">
        <v>4.7789999999999999</v>
      </c>
      <c r="G15" s="4"/>
      <c r="H15" s="4"/>
      <c r="I15" s="4">
        <v>1.1399999999999999</v>
      </c>
      <c r="J15" s="4">
        <v>1.68</v>
      </c>
      <c r="K15" s="4">
        <v>1.68</v>
      </c>
      <c r="L15" s="4">
        <v>2.71</v>
      </c>
      <c r="M15" s="4">
        <v>1.3680000000000001</v>
      </c>
      <c r="N15" s="4">
        <v>2.016</v>
      </c>
      <c r="O15" s="4">
        <v>2.016</v>
      </c>
      <c r="P15" s="4">
        <v>3.2519999999999998</v>
      </c>
      <c r="Q15" s="4">
        <v>55.267000000000003</v>
      </c>
      <c r="R15" s="4">
        <v>11.557</v>
      </c>
      <c r="S15" s="4">
        <v>0.126</v>
      </c>
      <c r="T15" s="4">
        <v>78.631</v>
      </c>
      <c r="U15" s="4">
        <v>12.951000000000001</v>
      </c>
      <c r="V15" s="4">
        <v>0</v>
      </c>
      <c r="W15" s="4">
        <v>7.694</v>
      </c>
      <c r="X15" s="4">
        <v>0.33</v>
      </c>
      <c r="Y15" s="4">
        <v>1.9E-2</v>
      </c>
      <c r="Z15" s="4">
        <v>0</v>
      </c>
      <c r="AA15" s="4">
        <v>0</v>
      </c>
      <c r="AB15" s="4">
        <v>0</v>
      </c>
      <c r="AC15" s="4">
        <f t="shared" si="2"/>
        <v>0.15870462046204623</v>
      </c>
      <c r="AD15" s="4">
        <f t="shared" si="3"/>
        <v>0</v>
      </c>
      <c r="AE15" s="4">
        <f t="shared" si="4"/>
        <v>5.0186942766752951E-2</v>
      </c>
      <c r="AF15" s="4">
        <f t="shared" si="5"/>
        <v>0</v>
      </c>
      <c r="AG15" s="8">
        <f>'30.06.2014'!AM15</f>
        <v>1.3972912749808506</v>
      </c>
      <c r="AH15" s="8">
        <f t="shared" si="6"/>
        <v>1.6800059823946671</v>
      </c>
      <c r="AI15" s="8">
        <f>'30.06.2014'!AO15</f>
        <v>1.7715217069195435</v>
      </c>
      <c r="AJ15" s="8">
        <f t="shared" si="1"/>
        <v>2.7099811676082863</v>
      </c>
    </row>
    <row r="16" spans="1:36" x14ac:dyDescent="0.25">
      <c r="A16" s="54" t="s">
        <v>23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f>I16*1.2</f>
        <v>1.236</v>
      </c>
      <c r="N16" s="4">
        <f>J16*1.2</f>
        <v>1.008</v>
      </c>
      <c r="O16" s="4">
        <f>K16*1.2</f>
        <v>1.236</v>
      </c>
      <c r="P16" s="4">
        <f>L16*1.2</f>
        <v>1.008</v>
      </c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/>
      <c r="AB16" s="4"/>
      <c r="AC16" s="4">
        <f t="shared" si="2"/>
        <v>6.9620980531868437E-2</v>
      </c>
      <c r="AD16" s="4">
        <f t="shared" si="3"/>
        <v>3.5452454816255349E-2</v>
      </c>
      <c r="AE16" s="4">
        <f t="shared" si="4"/>
        <v>6.6647452986526398E-2</v>
      </c>
      <c r="AF16" s="4">
        <f t="shared" si="5"/>
        <v>0</v>
      </c>
      <c r="AG16" s="8">
        <f>'30.06.2014'!AM16</f>
        <v>0.88052702609968669</v>
      </c>
      <c r="AH16" s="8">
        <f t="shared" si="6"/>
        <v>1.0327977651216991</v>
      </c>
      <c r="AI16" s="8">
        <f>'30.06.2014'!AO16</f>
        <v>1.0662289575142192</v>
      </c>
      <c r="AJ16" s="8">
        <f t="shared" si="1"/>
        <v>0.79187448988845555</v>
      </c>
    </row>
    <row r="17" spans="1:36" x14ac:dyDescent="0.25">
      <c r="A17" s="54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2"/>
        <v>0</v>
      </c>
      <c r="AD17" s="4">
        <f t="shared" si="3"/>
        <v>0</v>
      </c>
      <c r="AE17" s="4">
        <f t="shared" si="4"/>
        <v>0</v>
      </c>
      <c r="AF17" s="4">
        <f t="shared" si="5"/>
        <v>0</v>
      </c>
      <c r="AG17" s="8">
        <f>'30.06.2014'!AM17</f>
        <v>1.109357410881801</v>
      </c>
      <c r="AH17" s="8">
        <f t="shared" si="6"/>
        <v>1.639238711141366</v>
      </c>
      <c r="AI17" s="8">
        <f>'30.06.2014'!AO17</f>
        <v>1.1075497200231705</v>
      </c>
      <c r="AJ17" s="8">
        <f t="shared" si="1"/>
        <v>1.8885325850953669</v>
      </c>
    </row>
    <row r="18" spans="1:36" x14ac:dyDescent="0.25">
      <c r="A18" s="54" t="s">
        <v>99</v>
      </c>
      <c r="B18" s="4">
        <v>41.515999999999998</v>
      </c>
      <c r="C18" s="4">
        <v>14.92</v>
      </c>
      <c r="D18" s="4">
        <v>0</v>
      </c>
      <c r="E18" s="4">
        <v>38.89</v>
      </c>
      <c r="F18" s="4">
        <v>13.564</v>
      </c>
      <c r="G18" s="4">
        <v>0</v>
      </c>
      <c r="H18" s="4"/>
      <c r="I18" s="4">
        <v>1</v>
      </c>
      <c r="J18" s="4">
        <v>1</v>
      </c>
      <c r="K18" s="4">
        <v>2.08</v>
      </c>
      <c r="L18" s="4">
        <v>2.08</v>
      </c>
      <c r="M18" s="4">
        <v>1.2</v>
      </c>
      <c r="N18" s="4">
        <v>1.2</v>
      </c>
      <c r="O18" s="4">
        <v>2.496</v>
      </c>
      <c r="P18" s="4">
        <v>2.496</v>
      </c>
      <c r="Q18" s="4">
        <v>40.279000000000003</v>
      </c>
      <c r="R18" s="4">
        <v>14.988</v>
      </c>
      <c r="S18" s="4">
        <v>0</v>
      </c>
      <c r="T18" s="4">
        <v>80.891000000000005</v>
      </c>
      <c r="U18" s="4">
        <v>28.213000000000001</v>
      </c>
      <c r="V18" s="4">
        <v>0</v>
      </c>
      <c r="W18" s="4">
        <v>4.5049999999999999</v>
      </c>
      <c r="X18" s="4">
        <v>1.718</v>
      </c>
      <c r="Y18" s="4">
        <v>0</v>
      </c>
      <c r="Z18" s="4">
        <v>6.2770000000000001</v>
      </c>
      <c r="AA18" s="4">
        <v>2.1869999999999998</v>
      </c>
      <c r="AB18" s="4">
        <v>0</v>
      </c>
      <c r="AC18" s="4">
        <f t="shared" si="2"/>
        <v>0.1085123807688602</v>
      </c>
      <c r="AD18" s="4">
        <f t="shared" si="3"/>
        <v>0.16140395988686038</v>
      </c>
      <c r="AE18" s="4">
        <f t="shared" si="4"/>
        <v>0.11514745308310992</v>
      </c>
      <c r="AF18" s="4">
        <f t="shared" si="5"/>
        <v>0.16123562370982009</v>
      </c>
      <c r="AG18" s="8">
        <f>'30.06.2014'!AM18</f>
        <v>1.6126250962278676</v>
      </c>
      <c r="AH18" s="8">
        <f t="shared" si="6"/>
        <v>2.2413988171766523</v>
      </c>
      <c r="AI18" s="8">
        <f>'30.06.2014'!AO18</f>
        <v>1.4860119621840633</v>
      </c>
      <c r="AJ18" s="8">
        <f t="shared" si="1"/>
        <v>2.2412267767620171</v>
      </c>
    </row>
    <row r="19" spans="1:36" x14ac:dyDescent="0.25">
      <c r="A19" s="55" t="s">
        <v>49</v>
      </c>
      <c r="B19" s="4" t="s">
        <v>59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8">
        <f>'30.06.2014'!AM19</f>
        <v>0.89782233699933189</v>
      </c>
      <c r="AH19" s="8" t="e">
        <f t="shared" si="6"/>
        <v>#DIV/0!</v>
      </c>
      <c r="AI19" s="8">
        <f>'30.06.2014'!AO19</f>
        <v>0.95352331382726341</v>
      </c>
      <c r="AJ19" s="8"/>
    </row>
    <row r="20" spans="1:36" x14ac:dyDescent="0.25">
      <c r="A20" s="54" t="s">
        <v>26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2"/>
        <v>5.9174293350611491E-3</v>
      </c>
      <c r="AD20" s="4">
        <f t="shared" si="3"/>
        <v>5.889227873654812E-3</v>
      </c>
      <c r="AE20" s="4">
        <f t="shared" si="4"/>
        <v>1.4628205774898577E-3</v>
      </c>
      <c r="AF20" s="4">
        <f t="shared" si="5"/>
        <v>9.4609936746499425E-4</v>
      </c>
      <c r="AG20" s="8">
        <f>'30.06.2014'!AM20</f>
        <v>0.79998296640122646</v>
      </c>
      <c r="AH20" s="8">
        <f t="shared" si="6"/>
        <v>1.6710127549342522</v>
      </c>
      <c r="AI20" s="8">
        <f>'30.06.2014'!AO20</f>
        <v>0.79998485880838821</v>
      </c>
      <c r="AJ20" s="8">
        <f t="shared" si="1"/>
        <v>2.1638049413418394</v>
      </c>
    </row>
    <row r="21" spans="1:36" x14ac:dyDescent="0.25">
      <c r="A21" s="54" t="s">
        <v>27</v>
      </c>
      <c r="B21" s="4">
        <v>27.053999999999998</v>
      </c>
      <c r="C21" s="4">
        <v>8.9260000000000002</v>
      </c>
      <c r="D21" s="4">
        <v>0</v>
      </c>
      <c r="E21" s="4">
        <v>24.202999999999999</v>
      </c>
      <c r="F21" s="4">
        <v>3.0680000000000001</v>
      </c>
      <c r="G21" s="4">
        <v>0</v>
      </c>
      <c r="H21" s="4"/>
      <c r="I21" s="4">
        <v>0.8</v>
      </c>
      <c r="J21" s="4">
        <v>0.8</v>
      </c>
      <c r="K21" s="4">
        <v>1.1399999999999999</v>
      </c>
      <c r="L21" s="4">
        <v>1.1399999999999999</v>
      </c>
      <c r="M21" s="4">
        <v>0.96</v>
      </c>
      <c r="N21" s="4">
        <v>0.96</v>
      </c>
      <c r="O21" s="4">
        <v>1.37</v>
      </c>
      <c r="P21" s="4">
        <v>1.37</v>
      </c>
      <c r="Q21" s="4">
        <v>20.622</v>
      </c>
      <c r="R21" s="4">
        <v>8.1769999999999996</v>
      </c>
      <c r="S21" s="4">
        <v>0</v>
      </c>
      <c r="T21" s="4">
        <v>26.148</v>
      </c>
      <c r="U21" s="4">
        <v>4.976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f t="shared" si="2"/>
        <v>0</v>
      </c>
      <c r="AD21" s="4">
        <f t="shared" si="3"/>
        <v>0</v>
      </c>
      <c r="AE21" s="4">
        <f t="shared" si="4"/>
        <v>0</v>
      </c>
      <c r="AF21" s="4">
        <f t="shared" si="5"/>
        <v>0</v>
      </c>
      <c r="AG21" s="8">
        <f>'30.06.2014'!AM21</f>
        <v>1.1099968792260479</v>
      </c>
      <c r="AH21" s="8">
        <f t="shared" si="6"/>
        <v>1.0803619386026526</v>
      </c>
      <c r="AI21" s="8">
        <f>'30.06.2014'!AO21</f>
        <v>1.1100003758126951</v>
      </c>
      <c r="AJ21" s="8">
        <f t="shared" si="1"/>
        <v>1.621903520208605</v>
      </c>
    </row>
    <row r="22" spans="1:36" x14ac:dyDescent="0.25">
      <c r="A22" s="54" t="s">
        <v>100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2"/>
        <v>0</v>
      </c>
      <c r="AD22" s="4">
        <f t="shared" si="3"/>
        <v>0</v>
      </c>
      <c r="AE22" s="4">
        <f t="shared" si="4"/>
        <v>0</v>
      </c>
      <c r="AF22" s="4">
        <f t="shared" si="5"/>
        <v>0</v>
      </c>
      <c r="AG22" s="8">
        <f>'30.06.2014'!AM22</f>
        <v>0.91267106864878833</v>
      </c>
      <c r="AH22" s="8">
        <f t="shared" si="6"/>
        <v>1.373533830622842</v>
      </c>
      <c r="AI22" s="8">
        <f>'30.06.2014'!AO22</f>
        <v>0.9198317632180969</v>
      </c>
      <c r="AJ22" s="8">
        <f t="shared" si="1"/>
        <v>1.3716961563845502</v>
      </c>
    </row>
    <row r="23" spans="1:36" x14ac:dyDescent="0.25">
      <c r="A23" s="54" t="s">
        <v>84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2"/>
        <v>0.10616369895976012</v>
      </c>
      <c r="AD23" s="4">
        <f t="shared" si="3"/>
        <v>0.10538616644262495</v>
      </c>
      <c r="AE23" s="4">
        <f t="shared" si="4"/>
        <v>0.17103031745559491</v>
      </c>
      <c r="AF23" s="4">
        <f t="shared" si="5"/>
        <v>0.16326458289035367</v>
      </c>
      <c r="AG23" s="8">
        <f>'30.06.2014'!AM23</f>
        <v>0.89000175459118025</v>
      </c>
      <c r="AH23" s="8">
        <f t="shared" si="6"/>
        <v>1.3183505438103387</v>
      </c>
      <c r="AI23" s="8">
        <f>'30.06.2014'!AO23</f>
        <v>1.2806034787111351</v>
      </c>
      <c r="AJ23" s="8">
        <f t="shared" si="1"/>
        <v>1.8613296477425756</v>
      </c>
    </row>
    <row r="24" spans="1:36" x14ac:dyDescent="0.25">
      <c r="A24" s="54" t="s">
        <v>101</v>
      </c>
      <c r="B24" s="4">
        <v>65.808000000000007</v>
      </c>
      <c r="C24" s="4">
        <v>30.744</v>
      </c>
      <c r="D24" s="4">
        <v>0</v>
      </c>
      <c r="E24" s="4">
        <v>62.63</v>
      </c>
      <c r="F24" s="4">
        <v>20.655000000000001</v>
      </c>
      <c r="G24" s="4"/>
      <c r="H24" s="4"/>
      <c r="I24" s="4">
        <v>0.89</v>
      </c>
      <c r="J24" s="4">
        <v>1.28</v>
      </c>
      <c r="K24" s="4">
        <v>0.89</v>
      </c>
      <c r="L24" s="4">
        <v>1.28</v>
      </c>
      <c r="M24" s="4">
        <v>1.0680000000000001</v>
      </c>
      <c r="N24" s="4">
        <v>1.536</v>
      </c>
      <c r="O24" s="4">
        <v>1.0680000000000001</v>
      </c>
      <c r="P24" s="4">
        <v>1.536</v>
      </c>
      <c r="Q24" s="4">
        <v>58.569000000000003</v>
      </c>
      <c r="R24" s="4">
        <v>39.351999999999997</v>
      </c>
      <c r="S24" s="4">
        <v>0</v>
      </c>
      <c r="T24" s="4">
        <v>56.006</v>
      </c>
      <c r="U24" s="4">
        <v>30.353000000000002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2"/>
        <v>0</v>
      </c>
      <c r="AD24" s="4">
        <f t="shared" si="3"/>
        <v>0</v>
      </c>
      <c r="AE24" s="4">
        <f t="shared" si="4"/>
        <v>0</v>
      </c>
      <c r="AF24" s="4">
        <f t="shared" si="5"/>
        <v>0</v>
      </c>
      <c r="AG24" s="8">
        <f>'30.06.2014'!AM24</f>
        <v>0.7562407324048086</v>
      </c>
      <c r="AH24" s="8">
        <f t="shared" si="6"/>
        <v>0.8942359891425834</v>
      </c>
      <c r="AI24" s="8">
        <f>'30.06.2014'!AO24</f>
        <v>0.6610704107083768</v>
      </c>
      <c r="AJ24" s="8">
        <f t="shared" si="1"/>
        <v>1.469523117889131</v>
      </c>
    </row>
    <row r="25" spans="1:36" x14ac:dyDescent="0.25">
      <c r="A25" s="54" t="s">
        <v>28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2"/>
        <v>0</v>
      </c>
      <c r="AD25" s="4">
        <f t="shared" si="3"/>
        <v>0</v>
      </c>
      <c r="AE25" s="4">
        <f t="shared" si="4"/>
        <v>0</v>
      </c>
      <c r="AF25" s="4">
        <f t="shared" si="5"/>
        <v>0</v>
      </c>
      <c r="AG25" s="8">
        <f>'30.06.2014'!AM25</f>
        <v>1.1630107882901526</v>
      </c>
      <c r="AH25" s="8">
        <f t="shared" si="6"/>
        <v>1.2315762399589876</v>
      </c>
      <c r="AI25" s="8">
        <f>'30.06.2014'!AO25</f>
        <v>1.2579964025963868</v>
      </c>
      <c r="AJ25" s="8">
        <f t="shared" si="1"/>
        <v>1.1102469659745284</v>
      </c>
    </row>
    <row r="26" spans="1:36" x14ac:dyDescent="0.25">
      <c r="A26" s="54" t="s">
        <v>29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2"/>
        <v>0</v>
      </c>
      <c r="AD26" s="4">
        <f t="shared" si="3"/>
        <v>0</v>
      </c>
      <c r="AE26" s="4">
        <f t="shared" si="4"/>
        <v>0</v>
      </c>
      <c r="AF26" s="4">
        <f t="shared" si="5"/>
        <v>0</v>
      </c>
      <c r="AG26" s="8">
        <f>'30.06.2014'!AM26</f>
        <v>0.62313278485085255</v>
      </c>
      <c r="AH26" s="8">
        <f t="shared" si="6"/>
        <v>1.199990389697756</v>
      </c>
      <c r="AI26" s="8">
        <f>'30.06.2014'!AO26</f>
        <v>0.89554006051835289</v>
      </c>
      <c r="AJ26" s="8">
        <f>(U26+V26+AA26+AB26)/(F26+G26)</f>
        <v>1.4598601909633748</v>
      </c>
    </row>
    <row r="27" spans="1:36" x14ac:dyDescent="0.25">
      <c r="A27" s="55" t="s">
        <v>102</v>
      </c>
      <c r="B27" s="4">
        <v>86.088999999999999</v>
      </c>
      <c r="C27" s="4">
        <v>29.715</v>
      </c>
      <c r="D27" s="4">
        <v>1.278</v>
      </c>
      <c r="E27" s="4">
        <v>82.031999999999996</v>
      </c>
      <c r="F27" s="4">
        <v>161.767</v>
      </c>
      <c r="G27" s="4">
        <v>6.4000000000000001E-2</v>
      </c>
      <c r="H27" s="4"/>
      <c r="I27" s="4">
        <v>0.62</v>
      </c>
      <c r="J27" s="4">
        <v>0.9</v>
      </c>
      <c r="K27" s="4">
        <v>1.22</v>
      </c>
      <c r="L27" s="4">
        <v>1.38</v>
      </c>
      <c r="M27" s="4">
        <f>I27*1.2</f>
        <v>0.74399999999999999</v>
      </c>
      <c r="N27" s="4">
        <f>J27*1.2</f>
        <v>1.08</v>
      </c>
      <c r="O27" s="4">
        <f>K27*1.2</f>
        <v>1.464</v>
      </c>
      <c r="P27" s="4">
        <f>L27*1.2</f>
        <v>1.6559999999999999</v>
      </c>
      <c r="Q27" s="4">
        <v>53.636000000000003</v>
      </c>
      <c r="R27" s="4">
        <v>26.614999999999998</v>
      </c>
      <c r="S27" s="4">
        <v>1.1499999999999999</v>
      </c>
      <c r="T27" s="4">
        <v>100.179</v>
      </c>
      <c r="U27" s="4">
        <v>239.465</v>
      </c>
      <c r="V27" s="4">
        <v>8.7999999999999995E-2</v>
      </c>
      <c r="W27" s="4"/>
      <c r="X27" s="4"/>
      <c r="Y27" s="4"/>
      <c r="Z27" s="4"/>
      <c r="AA27" s="4"/>
      <c r="AB27" s="4"/>
      <c r="AC27" s="4">
        <f t="shared" si="2"/>
        <v>0</v>
      </c>
      <c r="AD27" s="4">
        <f t="shared" si="3"/>
        <v>0</v>
      </c>
      <c r="AE27" s="4">
        <f t="shared" si="4"/>
        <v>0</v>
      </c>
      <c r="AF27" s="4">
        <f t="shared" si="5"/>
        <v>0</v>
      </c>
      <c r="AG27" s="8">
        <f>'30.06.2014'!AM27</f>
        <v>0.98487940803697904</v>
      </c>
      <c r="AH27" s="8">
        <f t="shared" si="6"/>
        <v>1.221218548858982</v>
      </c>
      <c r="AI27" s="8">
        <f>'30.06.2014'!AO27</f>
        <v>0.98519214568077251</v>
      </c>
      <c r="AJ27" s="8">
        <f t="shared" ref="AJ27:AJ43" si="7">(U27+V27+AA27+AB27)/(F27+G27)</f>
        <v>1.4802664508036163</v>
      </c>
    </row>
    <row r="28" spans="1:36" x14ac:dyDescent="0.25">
      <c r="A28" s="54" t="s">
        <v>30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2"/>
        <v>0</v>
      </c>
      <c r="AD28" s="4">
        <f t="shared" si="3"/>
        <v>0</v>
      </c>
      <c r="AE28" s="4">
        <f t="shared" si="4"/>
        <v>0</v>
      </c>
      <c r="AF28" s="4">
        <f t="shared" si="5"/>
        <v>0</v>
      </c>
      <c r="AG28" s="8">
        <f>'30.06.2014'!AM28</f>
        <v>0.72796585354866317</v>
      </c>
      <c r="AH28" s="8">
        <f t="shared" si="6"/>
        <v>0.64499962748652739</v>
      </c>
      <c r="AI28" s="8">
        <f>'30.06.2014'!AO28</f>
        <v>0.71478600806287418</v>
      </c>
      <c r="AJ28" s="8">
        <f t="shared" si="7"/>
        <v>0.64499891706945289</v>
      </c>
    </row>
    <row r="29" spans="1:36" x14ac:dyDescent="0.25">
      <c r="A29" s="54" t="s">
        <v>31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2"/>
        <v>0</v>
      </c>
      <c r="AD29" s="4">
        <f t="shared" si="3"/>
        <v>0</v>
      </c>
      <c r="AE29" s="4">
        <f t="shared" si="4"/>
        <v>0</v>
      </c>
      <c r="AF29" s="4">
        <f t="shared" si="5"/>
        <v>0</v>
      </c>
      <c r="AG29" s="8">
        <f>'30.06.2014'!AM29</f>
        <v>1.1295434855048316</v>
      </c>
      <c r="AH29" s="8">
        <f t="shared" si="6"/>
        <v>0.91472088969194165</v>
      </c>
      <c r="AI29" s="8">
        <f>'30.06.2014'!AO29</f>
        <v>1.2953543574092912</v>
      </c>
      <c r="AJ29" s="8">
        <f t="shared" si="7"/>
        <v>0.93633352400462933</v>
      </c>
    </row>
    <row r="30" spans="1:36" x14ac:dyDescent="0.25">
      <c r="A30" s="54" t="s">
        <v>32</v>
      </c>
      <c r="B30" s="4">
        <v>64.039000000000001</v>
      </c>
      <c r="C30" s="4">
        <v>43.48</v>
      </c>
      <c r="D30" s="4"/>
      <c r="E30" s="4">
        <v>50.304000000000002</v>
      </c>
      <c r="F30" s="4">
        <v>116.218</v>
      </c>
      <c r="G30" s="4"/>
      <c r="H30" s="4"/>
      <c r="I30" s="4">
        <v>1.1399999999999999</v>
      </c>
      <c r="J30" s="4">
        <v>1.29</v>
      </c>
      <c r="K30" s="4">
        <v>1.1399999999999999</v>
      </c>
      <c r="L30" s="4">
        <v>2</v>
      </c>
      <c r="M30" s="4">
        <v>1.3680000000000001</v>
      </c>
      <c r="N30" s="4">
        <v>1.548</v>
      </c>
      <c r="O30" s="4">
        <v>1.3680000000000001</v>
      </c>
      <c r="P30" s="4">
        <v>2.4</v>
      </c>
      <c r="Q30" s="4">
        <v>72.759</v>
      </c>
      <c r="R30" s="4">
        <v>56.183</v>
      </c>
      <c r="S30" s="4"/>
      <c r="T30" s="4">
        <v>57.56</v>
      </c>
      <c r="U30" s="4">
        <v>232.012</v>
      </c>
      <c r="V30" s="4"/>
      <c r="W30" s="4"/>
      <c r="X30" s="4"/>
      <c r="Y30" s="4"/>
      <c r="Z30" s="4"/>
      <c r="AA30" s="4"/>
      <c r="AB30" s="4"/>
      <c r="AC30" s="4">
        <v>0</v>
      </c>
      <c r="AD30" s="4">
        <v>0</v>
      </c>
      <c r="AE30" s="4">
        <v>0</v>
      </c>
      <c r="AF30" s="4">
        <v>0</v>
      </c>
      <c r="AG30" s="8">
        <f>'30.06.2014'!AM30</f>
        <v>0.76121208263042306</v>
      </c>
      <c r="AH30" s="8">
        <f t="shared" si="6"/>
        <v>1.1442430025445292</v>
      </c>
      <c r="AI30" s="8">
        <f>'30.06.2014'!AO30</f>
        <v>0.89000306184935707</v>
      </c>
      <c r="AJ30" s="8">
        <f t="shared" si="7"/>
        <v>1.9963516839043864</v>
      </c>
    </row>
    <row r="31" spans="1:36" x14ac:dyDescent="0.25">
      <c r="A31" s="54" t="s">
        <v>33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2"/>
        <v>0</v>
      </c>
      <c r="AD31" s="4">
        <f t="shared" si="3"/>
        <v>0</v>
      </c>
      <c r="AE31" s="4">
        <f t="shared" si="4"/>
        <v>0</v>
      </c>
      <c r="AF31" s="4">
        <f t="shared" si="5"/>
        <v>0</v>
      </c>
      <c r="AG31" s="8">
        <f>'30.06.2014'!AM31</f>
        <v>1.1556184451473279</v>
      </c>
      <c r="AH31" s="8">
        <f t="shared" si="6"/>
        <v>0.58309961193879967</v>
      </c>
      <c r="AI31" s="8">
        <f>'30.06.2014'!AO31</f>
        <v>1.7633268741213572</v>
      </c>
      <c r="AJ31" s="8">
        <f t="shared" si="7"/>
        <v>0.85747002559612018</v>
      </c>
    </row>
    <row r="32" spans="1:36" x14ac:dyDescent="0.25">
      <c r="A32" s="54" t="s">
        <v>34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2"/>
        <v>0</v>
      </c>
      <c r="AD32" s="4">
        <f t="shared" si="3"/>
        <v>0</v>
      </c>
      <c r="AE32" s="4">
        <f t="shared" si="4"/>
        <v>0</v>
      </c>
      <c r="AF32" s="4">
        <f t="shared" si="5"/>
        <v>0</v>
      </c>
      <c r="AG32" s="8">
        <f>'30.06.2014'!AM32</f>
        <v>0.9500650477544661</v>
      </c>
      <c r="AH32" s="8">
        <f t="shared" si="6"/>
        <v>1.3636522205823158</v>
      </c>
      <c r="AI32" s="8">
        <f>'30.06.2014'!AO32</f>
        <v>2.3199995427962494</v>
      </c>
      <c r="AJ32" s="8">
        <f t="shared" si="7"/>
        <v>2.2919541323690349</v>
      </c>
    </row>
    <row r="33" spans="1:36" x14ac:dyDescent="0.25">
      <c r="A33" s="54" t="s">
        <v>35</v>
      </c>
      <c r="B33" s="4">
        <v>6860</v>
      </c>
      <c r="C33" s="4">
        <v>2735</v>
      </c>
      <c r="D33" s="4">
        <v>0</v>
      </c>
      <c r="E33" s="4">
        <v>6832</v>
      </c>
      <c r="F33" s="4">
        <v>5116</v>
      </c>
      <c r="G33" s="4">
        <v>0</v>
      </c>
      <c r="H33" s="4">
        <v>10903</v>
      </c>
      <c r="I33" s="4">
        <v>0.95</v>
      </c>
      <c r="J33" s="4">
        <v>2.3199999999999998</v>
      </c>
      <c r="K33" s="4">
        <v>0.78</v>
      </c>
      <c r="L33" s="4">
        <v>1.72</v>
      </c>
      <c r="M33" s="4">
        <v>1.1399999999999999</v>
      </c>
      <c r="N33" s="4">
        <v>2.78</v>
      </c>
      <c r="O33" s="4">
        <v>0.94</v>
      </c>
      <c r="P33" s="4">
        <v>2.06</v>
      </c>
      <c r="Q33" s="4">
        <v>6517</v>
      </c>
      <c r="R33" s="4">
        <v>5806</v>
      </c>
      <c r="S33" s="4">
        <v>0</v>
      </c>
      <c r="T33" s="4">
        <v>5329</v>
      </c>
      <c r="U33" s="4">
        <v>7493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f t="shared" si="2"/>
        <v>0</v>
      </c>
      <c r="AD33" s="4">
        <f t="shared" si="3"/>
        <v>0</v>
      </c>
      <c r="AE33" s="4">
        <f t="shared" si="4"/>
        <v>0</v>
      </c>
      <c r="AF33" s="4">
        <f t="shared" si="5"/>
        <v>0</v>
      </c>
      <c r="AG33" s="8">
        <f>'30.06.2014'!AM33</f>
        <v>0.8919719054452081</v>
      </c>
      <c r="AH33" s="8">
        <f t="shared" si="6"/>
        <v>0.78000585480093676</v>
      </c>
      <c r="AI33" s="8">
        <f>'30.06.2014'!AO33</f>
        <v>1.0500024938899697</v>
      </c>
      <c r="AJ33" s="8">
        <f t="shared" si="7"/>
        <v>1.4646207974980454</v>
      </c>
    </row>
    <row r="34" spans="1:36" x14ac:dyDescent="0.25">
      <c r="A34" s="54" t="s">
        <v>36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2"/>
        <v>0</v>
      </c>
      <c r="AD34" s="4">
        <f t="shared" si="3"/>
        <v>0</v>
      </c>
      <c r="AE34" s="4">
        <f t="shared" si="4"/>
        <v>0</v>
      </c>
      <c r="AF34" s="4">
        <f t="shared" si="5"/>
        <v>0</v>
      </c>
      <c r="AG34" s="8">
        <f>'30.06.2014'!AM34</f>
        <v>0.58039027517899311</v>
      </c>
      <c r="AH34" s="8">
        <f t="shared" si="6"/>
        <v>1.125046284051838</v>
      </c>
      <c r="AI34" s="8">
        <f>'30.06.2014'!AO34</f>
        <v>0.58042045620830074</v>
      </c>
      <c r="AJ34" s="8">
        <f t="shared" si="7"/>
        <v>1.3250159948816378</v>
      </c>
    </row>
    <row r="35" spans="1:36" x14ac:dyDescent="0.25">
      <c r="A35" s="54" t="s">
        <v>79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2"/>
        <v>0</v>
      </c>
      <c r="AD35" s="4">
        <f t="shared" si="3"/>
        <v>0</v>
      </c>
      <c r="AE35" s="4">
        <f t="shared" si="4"/>
        <v>0</v>
      </c>
      <c r="AF35" s="4">
        <f t="shared" si="5"/>
        <v>0</v>
      </c>
      <c r="AG35" s="8">
        <f>'30.06.2014'!AM35</f>
        <v>0.98383568951720457</v>
      </c>
      <c r="AH35" s="8">
        <f t="shared" si="6"/>
        <v>1.0000077174352295</v>
      </c>
      <c r="AI35" s="8">
        <f>'30.06.2014'!AO35</f>
        <v>0.92323323549333924</v>
      </c>
      <c r="AJ35" s="8">
        <f t="shared" si="7"/>
        <v>1.3255250168251249</v>
      </c>
    </row>
    <row r="36" spans="1:36" x14ac:dyDescent="0.25">
      <c r="A36" s="54" t="s">
        <v>37</v>
      </c>
      <c r="B36" s="4">
        <v>20.646000000000001</v>
      </c>
      <c r="C36" s="4">
        <v>6.5039999999999996</v>
      </c>
      <c r="D36" s="4">
        <v>0</v>
      </c>
      <c r="E36" s="4">
        <v>19.945</v>
      </c>
      <c r="F36" s="4">
        <v>6.3179999999999996</v>
      </c>
      <c r="G36" s="4">
        <v>0</v>
      </c>
      <c r="H36" s="4"/>
      <c r="I36" s="4">
        <v>0.70399999999999996</v>
      </c>
      <c r="J36" s="4">
        <v>0.70399999999999996</v>
      </c>
      <c r="K36" s="4">
        <v>1.3540000000000001</v>
      </c>
      <c r="L36" s="4">
        <v>1.3540000000000001</v>
      </c>
      <c r="M36" s="4">
        <v>0.84</v>
      </c>
      <c r="N36" s="4">
        <v>0.84</v>
      </c>
      <c r="O36" s="4">
        <v>1.62</v>
      </c>
      <c r="P36" s="4">
        <v>1.62</v>
      </c>
      <c r="Q36" s="4">
        <v>14.535</v>
      </c>
      <c r="R36" s="4">
        <v>4.5789999999999997</v>
      </c>
      <c r="S36" s="4">
        <v>0</v>
      </c>
      <c r="T36" s="4">
        <v>27.006</v>
      </c>
      <c r="U36" s="4">
        <v>8.5540000000000003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2"/>
        <v>0</v>
      </c>
      <c r="AD36" s="4">
        <f t="shared" si="3"/>
        <v>0</v>
      </c>
      <c r="AE36" s="4">
        <f t="shared" si="4"/>
        <v>0</v>
      </c>
      <c r="AF36" s="4">
        <f t="shared" si="5"/>
        <v>0</v>
      </c>
      <c r="AG36" s="8">
        <f>'30.06.2014'!AM36</f>
        <v>1.2581574709721164</v>
      </c>
      <c r="AH36" s="8">
        <f t="shared" si="6"/>
        <v>1.3540235648032088</v>
      </c>
      <c r="AI36" s="8">
        <f>'30.06.2014'!AO36</f>
        <v>1.274903687396808</v>
      </c>
      <c r="AJ36" s="8">
        <f t="shared" si="7"/>
        <v>1.3539094650205763</v>
      </c>
    </row>
    <row r="37" spans="1:36" x14ac:dyDescent="0.25">
      <c r="A37" s="54" t="s">
        <v>38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2"/>
        <v>0</v>
      </c>
      <c r="AD37" s="4">
        <f t="shared" si="3"/>
        <v>0</v>
      </c>
      <c r="AE37" s="4">
        <f t="shared" si="4"/>
        <v>0</v>
      </c>
      <c r="AF37" s="4">
        <f t="shared" si="5"/>
        <v>0</v>
      </c>
      <c r="AG37" s="8">
        <f>'30.06.2014'!AM37</f>
        <v>0.90881520129935467</v>
      </c>
      <c r="AH37" s="8">
        <f t="shared" si="6"/>
        <v>0.90181023221093604</v>
      </c>
      <c r="AI37" s="8">
        <f>'30.06.2014'!AO37</f>
        <v>1.0559938524590164</v>
      </c>
      <c r="AJ37" s="8">
        <f t="shared" si="7"/>
        <v>1.0535346012832263</v>
      </c>
    </row>
    <row r="38" spans="1:36" x14ac:dyDescent="0.25">
      <c r="A38" s="54" t="s">
        <v>39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2"/>
        <v>0</v>
      </c>
      <c r="AD38" s="4">
        <f t="shared" si="3"/>
        <v>0</v>
      </c>
      <c r="AE38" s="4">
        <f t="shared" si="4"/>
        <v>0</v>
      </c>
      <c r="AF38" s="4">
        <f t="shared" si="5"/>
        <v>0</v>
      </c>
      <c r="AG38" s="8">
        <f>'30.06.2014'!AM38</f>
        <v>1.0082926143644948</v>
      </c>
      <c r="AH38" s="8">
        <f t="shared" si="6"/>
        <v>1.1770239741039215</v>
      </c>
      <c r="AI38" s="8">
        <f>'30.06.2014'!AO38</f>
        <v>1.0084641742955045</v>
      </c>
      <c r="AJ38" s="8">
        <f t="shared" si="7"/>
        <v>1.1675336016402156</v>
      </c>
    </row>
    <row r="39" spans="1:36" x14ac:dyDescent="0.25">
      <c r="A39" s="54" t="s">
        <v>96</v>
      </c>
      <c r="B39" s="4">
        <v>46.183</v>
      </c>
      <c r="C39" s="4">
        <v>9.1590000000000007</v>
      </c>
      <c r="D39" s="4">
        <v>0</v>
      </c>
      <c r="E39" s="4">
        <v>44.947000000000003</v>
      </c>
      <c r="F39" s="4">
        <v>7.9569999999999999</v>
      </c>
      <c r="G39" s="4">
        <v>0</v>
      </c>
      <c r="H39" s="4"/>
      <c r="I39" s="4">
        <v>0.88</v>
      </c>
      <c r="J39" s="4">
        <v>0.88</v>
      </c>
      <c r="K39" s="4">
        <v>1.91</v>
      </c>
      <c r="L39" s="4">
        <v>1.91</v>
      </c>
      <c r="M39" s="4">
        <v>1.0551999999999999</v>
      </c>
      <c r="N39" s="4">
        <v>1.0551999999999999</v>
      </c>
      <c r="O39" s="4">
        <v>2.2978999999999998</v>
      </c>
      <c r="P39" s="4">
        <v>2.2978999999999998</v>
      </c>
      <c r="Q39" s="4">
        <v>40.640999999999998</v>
      </c>
      <c r="R39" s="4">
        <v>8.06</v>
      </c>
      <c r="S39" s="4">
        <v>0</v>
      </c>
      <c r="T39" s="4">
        <v>85.849000000000004</v>
      </c>
      <c r="U39" s="4">
        <v>15.198</v>
      </c>
      <c r="V39" s="4">
        <v>0</v>
      </c>
      <c r="W39" s="4"/>
      <c r="X39" s="4"/>
      <c r="Y39" s="4"/>
      <c r="Z39" s="4"/>
      <c r="AA39" s="4"/>
      <c r="AB39" s="4"/>
      <c r="AC39" s="4">
        <f t="shared" si="2"/>
        <v>0</v>
      </c>
      <c r="AD39" s="4">
        <f t="shared" si="3"/>
        <v>0</v>
      </c>
      <c r="AE39" s="4">
        <f t="shared" si="4"/>
        <v>0</v>
      </c>
      <c r="AF39" s="4">
        <f t="shared" si="5"/>
        <v>0</v>
      </c>
      <c r="AG39" s="8">
        <f>'30.06.2014'!AM39</f>
        <v>0.88088069636456734</v>
      </c>
      <c r="AH39" s="8">
        <f t="shared" si="6"/>
        <v>1.9100051171379624</v>
      </c>
      <c r="AI39" s="8">
        <f>'30.06.2014'!AO39</f>
        <v>0.87932024342634063</v>
      </c>
      <c r="AJ39" s="8">
        <f t="shared" si="7"/>
        <v>1.9100163378157597</v>
      </c>
    </row>
    <row r="40" spans="1:36" x14ac:dyDescent="0.25">
      <c r="A40" s="54" t="s">
        <v>40</v>
      </c>
      <c r="B40" s="4">
        <v>25.544</v>
      </c>
      <c r="C40" s="4">
        <v>8.86</v>
      </c>
      <c r="D40" s="4">
        <v>0</v>
      </c>
      <c r="E40" s="4">
        <v>24.933</v>
      </c>
      <c r="F40" s="4">
        <v>10.736000000000001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2"/>
        <v>0</v>
      </c>
      <c r="AD40" s="4">
        <f t="shared" si="3"/>
        <v>0</v>
      </c>
      <c r="AE40" s="4">
        <f t="shared" si="4"/>
        <v>0</v>
      </c>
      <c r="AF40" s="4">
        <f t="shared" si="5"/>
        <v>0</v>
      </c>
      <c r="AG40" s="8">
        <f>'30.06.2014'!AM40</f>
        <v>0.80966629264846446</v>
      </c>
      <c r="AH40" s="8">
        <f t="shared" si="6"/>
        <v>0.9519913367825773</v>
      </c>
      <c r="AI40" s="8">
        <f>'30.06.2014'!AO40</f>
        <v>0.80997392438070404</v>
      </c>
      <c r="AJ40" s="8">
        <f t="shared" si="7"/>
        <v>0.97857675111773468</v>
      </c>
    </row>
    <row r="41" spans="1:36" x14ac:dyDescent="0.25">
      <c r="A41" s="54" t="s">
        <v>41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7.0170000000000003</v>
      </c>
      <c r="X41" s="4">
        <v>6.7000000000000004E-2</v>
      </c>
      <c r="Y41" s="4">
        <v>3.0000000000000001E-3</v>
      </c>
      <c r="Z41" s="4">
        <v>2.6960000000000002</v>
      </c>
      <c r="AA41" s="4">
        <v>0.315</v>
      </c>
      <c r="AB41" s="4">
        <v>0</v>
      </c>
      <c r="AC41" s="4">
        <f t="shared" si="2"/>
        <v>1.1428338762214985</v>
      </c>
      <c r="AD41" s="4">
        <f t="shared" si="3"/>
        <v>1.1399577167019028</v>
      </c>
      <c r="AE41" s="4">
        <f t="shared" si="4"/>
        <v>5.1736881005173693E-2</v>
      </c>
      <c r="AF41" s="4">
        <f t="shared" si="5"/>
        <v>6.0287081339712924E-2</v>
      </c>
      <c r="AG41" s="8">
        <f>'30.06.2014'!AM41</f>
        <v>1.9303011677934849</v>
      </c>
      <c r="AH41" s="8">
        <f t="shared" si="6"/>
        <v>2.7898520084566596</v>
      </c>
      <c r="AI41" s="8">
        <f>'30.06.2014'!AO41</f>
        <v>1.1445427728613571</v>
      </c>
      <c r="AJ41" s="8">
        <f t="shared" si="7"/>
        <v>1.7102392344497608</v>
      </c>
    </row>
    <row r="42" spans="1:36" x14ac:dyDescent="0.25">
      <c r="A42" s="54" t="s">
        <v>103</v>
      </c>
      <c r="B42" s="4">
        <v>274.10300000000001</v>
      </c>
      <c r="C42" s="4">
        <v>56.46</v>
      </c>
      <c r="D42" s="4">
        <v>0</v>
      </c>
      <c r="E42" s="4">
        <v>267.08100000000002</v>
      </c>
      <c r="F42" s="4">
        <v>65.215000000000003</v>
      </c>
      <c r="G42" s="4">
        <v>0</v>
      </c>
      <c r="H42" s="4"/>
      <c r="I42" s="4">
        <v>1.25</v>
      </c>
      <c r="J42" s="4">
        <v>1.47</v>
      </c>
      <c r="K42" s="4">
        <v>1.95</v>
      </c>
      <c r="L42" s="4">
        <v>2.2000000000000002</v>
      </c>
      <c r="M42" s="4">
        <v>1.5</v>
      </c>
      <c r="N42" s="4">
        <v>1.76</v>
      </c>
      <c r="O42" s="4">
        <v>2.34</v>
      </c>
      <c r="P42" s="4">
        <v>2.64</v>
      </c>
      <c r="Q42" s="4">
        <v>343.35399999999998</v>
      </c>
      <c r="R42" s="4">
        <v>92.013000000000005</v>
      </c>
      <c r="S42" s="4">
        <v>0</v>
      </c>
      <c r="T42" s="4">
        <v>495.00299999999999</v>
      </c>
      <c r="U42" s="4">
        <v>120.42400000000001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2"/>
        <v>0</v>
      </c>
      <c r="AD42" s="4">
        <f t="shared" si="3"/>
        <v>0</v>
      </c>
      <c r="AE42" s="4">
        <f t="shared" si="4"/>
        <v>0</v>
      </c>
      <c r="AF42" s="4">
        <f t="shared" si="5"/>
        <v>0</v>
      </c>
      <c r="AG42" s="8">
        <f>'30.06.2014'!AM42</f>
        <v>1.2548044525644768</v>
      </c>
      <c r="AH42" s="8">
        <f t="shared" si="6"/>
        <v>1.8533815584036302</v>
      </c>
      <c r="AI42" s="8">
        <f>'30.06.2014'!AO42</f>
        <v>1.4277287076304963</v>
      </c>
      <c r="AJ42" s="8">
        <f t="shared" si="7"/>
        <v>1.8465690408648316</v>
      </c>
    </row>
    <row r="43" spans="1:36" x14ac:dyDescent="0.25">
      <c r="A43" s="54" t="s">
        <v>42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2"/>
        <v>0</v>
      </c>
      <c r="AD43" s="4">
        <f t="shared" si="3"/>
        <v>0</v>
      </c>
      <c r="AE43" s="4">
        <f t="shared" si="4"/>
        <v>0</v>
      </c>
      <c r="AF43" s="4">
        <f t="shared" si="5"/>
        <v>0</v>
      </c>
      <c r="AG43" s="8">
        <f>'30.06.2014'!AM43</f>
        <v>0.76799796593765757</v>
      </c>
      <c r="AH43" s="8">
        <f t="shared" si="6"/>
        <v>0.97603269856618735</v>
      </c>
      <c r="AI43" s="8">
        <f>'30.06.2014'!AO43</f>
        <v>0.76800062845086869</v>
      </c>
      <c r="AJ43" s="8">
        <f t="shared" si="7"/>
        <v>1.2926315444776151</v>
      </c>
    </row>
    <row r="44" spans="1:36" x14ac:dyDescent="0.25">
      <c r="A44" s="54" t="s">
        <v>104</v>
      </c>
      <c r="B44" s="4">
        <v>243.86699999999999</v>
      </c>
      <c r="C44" s="4">
        <v>93.9</v>
      </c>
      <c r="D44" s="4">
        <v>0.112</v>
      </c>
      <c r="E44" s="4">
        <v>246.12700000000001</v>
      </c>
      <c r="F44" s="4">
        <v>183.131</v>
      </c>
      <c r="G44" s="4">
        <v>9.6000000000000002E-2</v>
      </c>
      <c r="H44" s="4"/>
      <c r="I44" s="4">
        <v>0.77</v>
      </c>
      <c r="J44" s="4">
        <v>0.77</v>
      </c>
      <c r="K44" s="4">
        <v>0.99</v>
      </c>
      <c r="L44" s="4">
        <v>0.99</v>
      </c>
      <c r="M44" s="4">
        <v>0.92</v>
      </c>
      <c r="N44" s="4">
        <v>0.92</v>
      </c>
      <c r="O44" s="4">
        <v>1.19</v>
      </c>
      <c r="P44" s="4">
        <v>1.19</v>
      </c>
      <c r="Q44" s="4">
        <v>184.74299999999999</v>
      </c>
      <c r="R44" s="4">
        <v>71.406000000000006</v>
      </c>
      <c r="S44" s="4">
        <v>8.5000000000000006E-2</v>
      </c>
      <c r="T44" s="4">
        <v>240.22800000000001</v>
      </c>
      <c r="U44" s="4">
        <v>236.751</v>
      </c>
      <c r="V44" s="4">
        <v>9.4E-2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f t="shared" ref="AC44" si="8">W44/B44</f>
        <v>0</v>
      </c>
      <c r="AD44" s="4">
        <f t="shared" ref="AD44" si="9">Z44/E44</f>
        <v>0</v>
      </c>
      <c r="AE44" s="4">
        <f t="shared" ref="AE44" si="10">(X44+Y44)/(C44+D44)</f>
        <v>0</v>
      </c>
      <c r="AF44" s="4">
        <f t="shared" ref="AF44" si="11">(AA44+AB44)/(F44+G44)</f>
        <v>0</v>
      </c>
      <c r="AG44" s="8">
        <f>'30.06.2014'!AM44</f>
        <v>0.87602735789413178</v>
      </c>
      <c r="AH44" s="8">
        <f t="shared" ref="AH44" si="12">(T44+Z44)/E44</f>
        <v>0.97603269856618735</v>
      </c>
      <c r="AI44" s="8">
        <f>'30.06.2014'!AO44</f>
        <v>0.86406627095427568</v>
      </c>
      <c r="AJ44" s="8">
        <f t="shared" ref="AJ44" si="13">(U44+V44+AA44+AB44)/(F44+G44)</f>
        <v>1.2926315444776151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4"/>
  <sheetViews>
    <sheetView zoomScaleNormal="100" workbookViewId="0">
      <pane xSplit="1" ySplit="3" topLeftCell="B8" activePane="bottomRight" state="frozen"/>
      <selection pane="topRight" activeCell="B1" sqref="B1"/>
      <selection pane="bottomLeft" activeCell="A4" sqref="A4"/>
      <selection pane="bottomRight" activeCell="AM35" sqref="AM35"/>
    </sheetView>
  </sheetViews>
  <sheetFormatPr defaultRowHeight="15" x14ac:dyDescent="0.25"/>
  <cols>
    <col min="1" max="1" width="25.42578125" style="1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3" width="1" hidden="1" customWidth="1"/>
    <col min="34" max="34" width="14.85546875" customWidth="1"/>
    <col min="35" max="35" width="19.7109375" hidden="1" customWidth="1"/>
    <col min="36" max="36" width="20.140625" customWidth="1"/>
  </cols>
  <sheetData>
    <row r="1" spans="1:36" x14ac:dyDescent="0.25">
      <c r="AC1" s="24" t="s">
        <v>61</v>
      </c>
      <c r="AD1" s="25"/>
      <c r="AE1" s="24" t="s">
        <v>61</v>
      </c>
      <c r="AF1" s="25"/>
      <c r="AG1" s="27" t="s">
        <v>58</v>
      </c>
      <c r="AH1" s="27" t="s">
        <v>58</v>
      </c>
      <c r="AI1" s="28"/>
      <c r="AJ1" s="29"/>
    </row>
    <row r="2" spans="1:36" x14ac:dyDescent="0.25">
      <c r="A2" s="6"/>
      <c r="B2" s="56" t="s">
        <v>0</v>
      </c>
      <c r="C2" s="57"/>
      <c r="D2" s="58"/>
      <c r="E2" s="56" t="s">
        <v>4</v>
      </c>
      <c r="F2" s="57"/>
      <c r="G2" s="57"/>
      <c r="H2" s="21"/>
      <c r="I2" s="18" t="s">
        <v>6</v>
      </c>
      <c r="J2" s="19"/>
      <c r="K2" s="22" t="s">
        <v>7</v>
      </c>
      <c r="L2" s="19"/>
      <c r="M2" s="22" t="s">
        <v>8</v>
      </c>
      <c r="N2" s="19"/>
      <c r="O2" s="22" t="s">
        <v>9</v>
      </c>
      <c r="P2" s="19"/>
      <c r="Q2" s="22" t="s">
        <v>56</v>
      </c>
      <c r="R2" s="18"/>
      <c r="S2" s="19"/>
      <c r="T2" s="22" t="s">
        <v>57</v>
      </c>
      <c r="U2" s="18"/>
      <c r="V2" s="19"/>
      <c r="W2" s="22" t="s">
        <v>11</v>
      </c>
      <c r="X2" s="18"/>
      <c r="Y2" s="19"/>
      <c r="Z2" s="59" t="s">
        <v>12</v>
      </c>
      <c r="AA2" s="60"/>
      <c r="AB2" s="61"/>
      <c r="AC2" s="24" t="s">
        <v>53</v>
      </c>
      <c r="AD2" s="25"/>
      <c r="AE2" s="24" t="s">
        <v>55</v>
      </c>
      <c r="AF2" s="25"/>
      <c r="AG2" s="27" t="s">
        <v>53</v>
      </c>
      <c r="AH2" s="27" t="s">
        <v>53</v>
      </c>
      <c r="AI2" s="29"/>
      <c r="AJ2" s="27" t="s">
        <v>55</v>
      </c>
    </row>
    <row r="3" spans="1:36" ht="21" x14ac:dyDescent="0.35">
      <c r="A3" s="10">
        <v>41820</v>
      </c>
      <c r="B3" s="20" t="s">
        <v>1</v>
      </c>
      <c r="C3" s="20" t="s">
        <v>2</v>
      </c>
      <c r="D3" s="20" t="s">
        <v>3</v>
      </c>
      <c r="E3" s="23" t="s">
        <v>1</v>
      </c>
      <c r="F3" s="23" t="s">
        <v>5</v>
      </c>
      <c r="G3" s="23" t="s">
        <v>3</v>
      </c>
      <c r="H3" s="23" t="s">
        <v>43</v>
      </c>
      <c r="I3" s="20" t="s">
        <v>1</v>
      </c>
      <c r="J3" s="20" t="s">
        <v>2</v>
      </c>
      <c r="K3" s="20" t="s">
        <v>1</v>
      </c>
      <c r="L3" s="20" t="s">
        <v>2</v>
      </c>
      <c r="M3" s="20" t="s">
        <v>1</v>
      </c>
      <c r="N3" s="20" t="s">
        <v>2</v>
      </c>
      <c r="O3" s="20" t="s">
        <v>1</v>
      </c>
      <c r="P3" s="20" t="s">
        <v>2</v>
      </c>
      <c r="Q3" s="20" t="s">
        <v>1</v>
      </c>
      <c r="R3" s="20" t="s">
        <v>2</v>
      </c>
      <c r="S3" s="20" t="s">
        <v>10</v>
      </c>
      <c r="T3" s="20" t="s">
        <v>1</v>
      </c>
      <c r="U3" s="20" t="s">
        <v>2</v>
      </c>
      <c r="V3" s="20" t="s">
        <v>10</v>
      </c>
      <c r="W3" s="20" t="s">
        <v>1</v>
      </c>
      <c r="X3" s="20" t="s">
        <v>2</v>
      </c>
      <c r="Y3" s="20" t="s">
        <v>10</v>
      </c>
      <c r="Z3" s="20" t="s">
        <v>1</v>
      </c>
      <c r="AA3" s="20" t="s">
        <v>2</v>
      </c>
      <c r="AB3" s="20" t="s">
        <v>10</v>
      </c>
      <c r="AC3" s="26" t="s">
        <v>47</v>
      </c>
      <c r="AD3" s="26" t="s">
        <v>48</v>
      </c>
      <c r="AE3" s="26" t="s">
        <v>47</v>
      </c>
      <c r="AF3" s="26" t="s">
        <v>48</v>
      </c>
      <c r="AG3" s="30" t="s">
        <v>47</v>
      </c>
      <c r="AH3" s="30" t="s">
        <v>48</v>
      </c>
      <c r="AI3" s="30" t="s">
        <v>47</v>
      </c>
      <c r="AJ3" s="30" t="s">
        <v>48</v>
      </c>
    </row>
    <row r="4" spans="1:36" x14ac:dyDescent="0.25">
      <c r="A4" s="54" t="s">
        <v>83</v>
      </c>
      <c r="B4" s="4">
        <v>199.876</v>
      </c>
      <c r="C4" s="4">
        <v>69.174000000000007</v>
      </c>
      <c r="D4" s="4">
        <v>0</v>
      </c>
      <c r="E4" s="4">
        <v>198.52099999999999</v>
      </c>
      <c r="F4" s="4">
        <v>64.786000000000001</v>
      </c>
      <c r="G4" s="4">
        <v>0</v>
      </c>
      <c r="H4" s="4">
        <v>0</v>
      </c>
      <c r="I4" s="4">
        <v>1.33</v>
      </c>
      <c r="J4" s="4">
        <v>1.99</v>
      </c>
      <c r="K4" s="4">
        <v>2.1800000000000002</v>
      </c>
      <c r="L4" s="4">
        <v>3.07</v>
      </c>
      <c r="M4" s="4">
        <v>1.6</v>
      </c>
      <c r="N4" s="4">
        <v>2.38</v>
      </c>
      <c r="O4" s="4">
        <v>2.62</v>
      </c>
      <c r="P4" s="4">
        <v>3.68</v>
      </c>
      <c r="Q4" s="4">
        <v>267.30900000000003</v>
      </c>
      <c r="R4" s="4">
        <v>141.41499999999999</v>
      </c>
      <c r="S4" s="4">
        <v>0</v>
      </c>
      <c r="T4" s="4">
        <v>432.971</v>
      </c>
      <c r="U4" s="4">
        <v>198.88200000000001</v>
      </c>
      <c r="V4" s="4">
        <v>0</v>
      </c>
      <c r="W4" s="4">
        <v>0.104</v>
      </c>
      <c r="X4" s="4">
        <v>0.61399999999999999</v>
      </c>
      <c r="Y4" s="4">
        <v>0</v>
      </c>
      <c r="Z4" s="4">
        <v>0.10299999999999999</v>
      </c>
      <c r="AA4" s="4">
        <v>0.61499999999999999</v>
      </c>
      <c r="AB4" s="4">
        <v>0</v>
      </c>
      <c r="AC4" s="4">
        <f>W4/B4</f>
        <v>5.2032260001200746E-4</v>
      </c>
      <c r="AD4" s="4">
        <f>Z4/E4</f>
        <v>5.1883679812211305E-4</v>
      </c>
      <c r="AE4" s="4">
        <f>(X4+Y4)/(C4+D4)</f>
        <v>8.8761673461127E-3</v>
      </c>
      <c r="AF4" s="4">
        <f>(AA4+AB4)/(F4+G4)</f>
        <v>9.4927916525175196E-3</v>
      </c>
      <c r="AG4" s="8">
        <f t="shared" ref="AG4:AG25" si="0">(Q4+W4)/B4</f>
        <v>1.3378944945866438</v>
      </c>
      <c r="AH4" s="8">
        <f>'30.06.2014'!AN4</f>
        <v>1.2679729248307801</v>
      </c>
      <c r="AI4" s="8">
        <f t="shared" ref="AI4" si="1">(R4+X4)/C4</f>
        <v>2.0532136351808479</v>
      </c>
      <c r="AJ4" s="8">
        <f>'30.06.2014'!AP4</f>
        <v>1.2679517363154797</v>
      </c>
    </row>
    <row r="5" spans="1:36" x14ac:dyDescent="0.25">
      <c r="A5" s="54" t="s">
        <v>14</v>
      </c>
      <c r="B5" s="4">
        <v>190.68600000000001</v>
      </c>
      <c r="C5" s="4">
        <v>108.126</v>
      </c>
      <c r="D5" s="4">
        <v>0</v>
      </c>
      <c r="E5" s="4">
        <v>182.72499999999999</v>
      </c>
      <c r="F5" s="4">
        <v>92.804000000000002</v>
      </c>
      <c r="G5" s="4">
        <v>0</v>
      </c>
      <c r="H5" s="4"/>
      <c r="I5" s="4">
        <v>0.9</v>
      </c>
      <c r="J5" s="4">
        <v>0.9</v>
      </c>
      <c r="K5" s="4">
        <v>1.0900000000000001</v>
      </c>
      <c r="L5" s="4">
        <v>1.0900000000000001</v>
      </c>
      <c r="M5" s="4">
        <v>1.08</v>
      </c>
      <c r="N5" s="4">
        <v>1.08</v>
      </c>
      <c r="O5" s="4">
        <v>1.3080000000000001</v>
      </c>
      <c r="P5" s="4">
        <v>1.3080000000000001</v>
      </c>
      <c r="Q5" s="4">
        <v>159.125</v>
      </c>
      <c r="R5" s="4">
        <v>84.135999999999996</v>
      </c>
      <c r="S5" s="4">
        <v>0</v>
      </c>
      <c r="T5" s="4">
        <v>192.10599999999999</v>
      </c>
      <c r="U5" s="4">
        <v>120.03400000000001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f t="shared" ref="AC5:AC43" si="2">W5/B5</f>
        <v>0</v>
      </c>
      <c r="AD5" s="4">
        <f t="shared" ref="AD5:AD43" si="3">Z5/E5</f>
        <v>0</v>
      </c>
      <c r="AE5" s="4">
        <f t="shared" ref="AE5:AE43" si="4">(X5+Y5)/(C5+D5)</f>
        <v>0</v>
      </c>
      <c r="AF5" s="4">
        <f t="shared" ref="AF5:AF43" si="5">(AA5+AB5)/(F5+G5)</f>
        <v>0</v>
      </c>
      <c r="AG5" s="8">
        <f t="shared" si="0"/>
        <v>0.83448706250065552</v>
      </c>
      <c r="AH5" s="8">
        <f>'30.06.2014'!AN5</f>
        <v>1.43373609615118</v>
      </c>
      <c r="AI5" s="8">
        <f t="shared" ref="AI5:AI43" si="6">(R5+X5)/C5</f>
        <v>0.77812921961415382</v>
      </c>
      <c r="AJ5" s="8">
        <f>'30.06.2014'!AP5</f>
        <v>1.5634513699727606</v>
      </c>
    </row>
    <row r="6" spans="1:36" x14ac:dyDescent="0.25">
      <c r="A6" s="54" t="s">
        <v>80</v>
      </c>
      <c r="B6" s="4">
        <v>44.539000000000001</v>
      </c>
      <c r="C6" s="4">
        <v>0</v>
      </c>
      <c r="D6" s="4">
        <v>0</v>
      </c>
      <c r="E6" s="4">
        <v>43.347999999999999</v>
      </c>
      <c r="F6" s="4">
        <v>0</v>
      </c>
      <c r="G6" s="4">
        <v>0</v>
      </c>
      <c r="H6" s="4"/>
      <c r="I6" s="4">
        <v>0.73</v>
      </c>
      <c r="J6" s="4"/>
      <c r="K6" s="4">
        <v>0.59</v>
      </c>
      <c r="L6" s="4"/>
      <c r="M6" s="4">
        <v>0.88</v>
      </c>
      <c r="N6" s="4"/>
      <c r="O6" s="4">
        <v>0.71</v>
      </c>
      <c r="P6" s="4"/>
      <c r="Q6" s="4">
        <v>32.47</v>
      </c>
      <c r="R6" s="4"/>
      <c r="S6" s="4"/>
      <c r="T6" s="4">
        <v>25.533000000000001</v>
      </c>
      <c r="U6" s="4"/>
      <c r="V6" s="4"/>
      <c r="W6" s="4">
        <v>7.8680000000000003</v>
      </c>
      <c r="X6" s="4"/>
      <c r="Y6" s="4"/>
      <c r="Z6" s="4">
        <v>5.8470000000000004</v>
      </c>
      <c r="AA6" s="4"/>
      <c r="AB6" s="4"/>
      <c r="AC6" s="4">
        <f t="shared" si="2"/>
        <v>0.17665416825703317</v>
      </c>
      <c r="AD6" s="4">
        <f t="shared" si="3"/>
        <v>0.13488511580695767</v>
      </c>
      <c r="AE6" s="4"/>
      <c r="AF6" s="4"/>
      <c r="AG6" s="8">
        <f t="shared" si="0"/>
        <v>0.90567816969397608</v>
      </c>
      <c r="AH6" s="8">
        <f>'30.06.2014'!AN6</f>
        <v>0.6961306992869758</v>
      </c>
      <c r="AI6" s="8" t="e">
        <f t="shared" si="6"/>
        <v>#DIV/0!</v>
      </c>
      <c r="AJ6" s="8">
        <f>'30.06.2014'!AP6</f>
        <v>0</v>
      </c>
    </row>
    <row r="7" spans="1:36" x14ac:dyDescent="0.25">
      <c r="A7" s="54" t="s">
        <v>97</v>
      </c>
      <c r="B7" s="4">
        <v>197.69200000000001</v>
      </c>
      <c r="C7" s="4">
        <v>90.843000000000004</v>
      </c>
      <c r="D7" s="4">
        <v>0</v>
      </c>
      <c r="E7" s="4">
        <v>189.559</v>
      </c>
      <c r="F7" s="4">
        <v>85.828999999999994</v>
      </c>
      <c r="G7" s="4">
        <v>0</v>
      </c>
      <c r="H7" s="4"/>
      <c r="I7" s="7">
        <f>Q7/B7</f>
        <v>0.79925338405195956</v>
      </c>
      <c r="J7" s="7">
        <f>R7/C7</f>
        <v>0.80154772519621764</v>
      </c>
      <c r="K7" s="7">
        <f>T7/E7</f>
        <v>1.0993674792544803</v>
      </c>
      <c r="L7" s="7">
        <f>U7/F7</f>
        <v>1.6965011825839753</v>
      </c>
      <c r="M7" s="8">
        <f>I7*1.2</f>
        <v>0.95910406086235145</v>
      </c>
      <c r="N7" s="8">
        <f>J7*1.2</f>
        <v>0.96185727023546108</v>
      </c>
      <c r="O7" s="8">
        <f>K7*1.2</f>
        <v>1.3192409751053764</v>
      </c>
      <c r="P7" s="8">
        <f>L7*1.2</f>
        <v>2.0358014191007703</v>
      </c>
      <c r="Q7" s="4">
        <v>158.006</v>
      </c>
      <c r="R7" s="4">
        <v>72.814999999999998</v>
      </c>
      <c r="S7" s="4">
        <v>0</v>
      </c>
      <c r="T7" s="4">
        <v>208.39500000000001</v>
      </c>
      <c r="U7" s="4">
        <v>145.60900000000001</v>
      </c>
      <c r="V7" s="4">
        <v>0</v>
      </c>
      <c r="W7" s="4"/>
      <c r="X7" s="4"/>
      <c r="Y7" s="4"/>
      <c r="Z7" s="4"/>
      <c r="AA7" s="4"/>
      <c r="AB7" s="4"/>
      <c r="AC7" s="4">
        <f t="shared" si="2"/>
        <v>0</v>
      </c>
      <c r="AD7" s="4">
        <f t="shared" si="3"/>
        <v>0</v>
      </c>
      <c r="AE7" s="4">
        <f t="shared" si="4"/>
        <v>0</v>
      </c>
      <c r="AF7" s="4">
        <f t="shared" si="5"/>
        <v>0</v>
      </c>
      <c r="AG7" s="8">
        <f t="shared" si="0"/>
        <v>0.79925338405195956</v>
      </c>
      <c r="AH7" s="8">
        <f>'30.06.2014'!AN7</f>
        <v>1.099385985716921</v>
      </c>
      <c r="AI7" s="8">
        <f t="shared" si="6"/>
        <v>0.80154772519621764</v>
      </c>
      <c r="AJ7" s="8">
        <f>'30.06.2014'!AP7</f>
        <v>1.3371118329888008</v>
      </c>
    </row>
    <row r="8" spans="1:36" x14ac:dyDescent="0.25">
      <c r="A8" s="54" t="s">
        <v>16</v>
      </c>
      <c r="B8" s="4">
        <v>21.403300000000002</v>
      </c>
      <c r="C8" s="4">
        <v>7.2202000000000002</v>
      </c>
      <c r="D8" s="4">
        <v>0</v>
      </c>
      <c r="E8" s="4">
        <v>20.667999999999999</v>
      </c>
      <c r="F8" s="4">
        <v>6.8114999999999997</v>
      </c>
      <c r="G8" s="4">
        <v>0</v>
      </c>
      <c r="H8" s="4"/>
      <c r="I8" s="4">
        <v>0.88</v>
      </c>
      <c r="J8" s="4">
        <v>1.05</v>
      </c>
      <c r="K8" s="4">
        <v>1.3</v>
      </c>
      <c r="L8" s="4">
        <v>1.56</v>
      </c>
      <c r="M8" s="4">
        <v>1.06</v>
      </c>
      <c r="N8" s="4">
        <v>1.26</v>
      </c>
      <c r="O8" s="4">
        <v>1.56</v>
      </c>
      <c r="P8" s="4">
        <v>1.87</v>
      </c>
      <c r="Q8" s="4">
        <v>18.835599999999999</v>
      </c>
      <c r="R8" s="4">
        <v>7.5952000000000002</v>
      </c>
      <c r="S8" s="4">
        <v>0</v>
      </c>
      <c r="T8" s="4">
        <v>26.8597</v>
      </c>
      <c r="U8" s="4">
        <v>10.6469</v>
      </c>
      <c r="V8" s="4">
        <v>0</v>
      </c>
      <c r="W8" s="4"/>
      <c r="X8" s="4"/>
      <c r="Y8" s="4"/>
      <c r="Z8" s="4"/>
      <c r="AA8" s="4"/>
      <c r="AB8" s="4"/>
      <c r="AC8" s="4">
        <f t="shared" si="2"/>
        <v>0</v>
      </c>
      <c r="AD8" s="4">
        <f t="shared" si="3"/>
        <v>0</v>
      </c>
      <c r="AE8" s="4">
        <f t="shared" si="4"/>
        <v>0</v>
      </c>
      <c r="AF8" s="4">
        <f t="shared" si="5"/>
        <v>0</v>
      </c>
      <c r="AG8" s="8">
        <f t="shared" si="0"/>
        <v>0.88003251834997398</v>
      </c>
      <c r="AH8" s="8">
        <f>'30.06.2014'!AN8</f>
        <v>1.3000321233536782</v>
      </c>
      <c r="AI8" s="8">
        <f t="shared" si="6"/>
        <v>1.0519376194565246</v>
      </c>
      <c r="AJ8" s="8">
        <f>'30.06.2014'!AP8</f>
        <v>1.5583096746014415</v>
      </c>
    </row>
    <row r="9" spans="1:36" x14ac:dyDescent="0.25">
      <c r="A9" s="54" t="s">
        <v>17</v>
      </c>
      <c r="B9" s="4">
        <v>12.874000000000001</v>
      </c>
      <c r="C9" s="4">
        <v>3.2320000000000002</v>
      </c>
      <c r="D9" s="4">
        <v>0</v>
      </c>
      <c r="E9" s="4">
        <v>12.874000000000001</v>
      </c>
      <c r="F9" s="4">
        <v>3.2320000000000002</v>
      </c>
      <c r="G9" s="4">
        <v>0</v>
      </c>
      <c r="H9" s="4">
        <v>44.454999999999998</v>
      </c>
      <c r="I9" s="4">
        <v>0.95</v>
      </c>
      <c r="J9" s="4">
        <v>0.95</v>
      </c>
      <c r="K9" s="4">
        <v>1.1299999999999999</v>
      </c>
      <c r="L9" s="17">
        <v>0</v>
      </c>
      <c r="M9" s="4">
        <v>1.1399999999999999</v>
      </c>
      <c r="N9" s="4">
        <v>1.1399999999999999</v>
      </c>
      <c r="O9" s="4">
        <v>1.36</v>
      </c>
      <c r="P9" s="17">
        <v>0</v>
      </c>
      <c r="Q9" s="4">
        <v>9.3949999999999996</v>
      </c>
      <c r="R9" s="4">
        <v>2.911</v>
      </c>
      <c r="S9" s="4">
        <v>0</v>
      </c>
      <c r="T9" s="4">
        <v>15.593999999999999</v>
      </c>
      <c r="U9" s="4">
        <v>3.556</v>
      </c>
      <c r="V9" s="17">
        <v>9.2550000000000008</v>
      </c>
      <c r="W9" s="4"/>
      <c r="X9" s="4"/>
      <c r="Y9" s="4"/>
      <c r="Z9" s="4"/>
      <c r="AA9" s="4"/>
      <c r="AB9" s="4"/>
      <c r="AC9" s="4">
        <f t="shared" si="2"/>
        <v>0</v>
      </c>
      <c r="AD9" s="4">
        <f t="shared" si="3"/>
        <v>0</v>
      </c>
      <c r="AE9" s="4">
        <f t="shared" si="4"/>
        <v>0</v>
      </c>
      <c r="AF9" s="4">
        <f t="shared" si="5"/>
        <v>0</v>
      </c>
      <c r="AG9" s="8">
        <f t="shared" si="0"/>
        <v>0.72976541867329492</v>
      </c>
      <c r="AH9" s="8">
        <f>'30.06.2014'!AN9</f>
        <v>1.1277436014278119</v>
      </c>
      <c r="AI9" s="8">
        <f t="shared" si="6"/>
        <v>0.90068069306930687</v>
      </c>
      <c r="AJ9" s="8">
        <f>'30.06.2014'!AP9</f>
        <v>4.2206100088836251</v>
      </c>
    </row>
    <row r="10" spans="1:36" x14ac:dyDescent="0.25">
      <c r="A10" s="54" t="s">
        <v>18</v>
      </c>
      <c r="B10" s="4">
        <v>920.88</v>
      </c>
      <c r="C10" s="4">
        <v>139.12299999999999</v>
      </c>
      <c r="D10" s="4">
        <v>0</v>
      </c>
      <c r="E10" s="4">
        <v>810.15499999999997</v>
      </c>
      <c r="F10" s="4">
        <v>138.42400000000001</v>
      </c>
      <c r="G10" s="4">
        <v>0</v>
      </c>
      <c r="H10" s="4"/>
      <c r="I10" s="4">
        <v>0.61</v>
      </c>
      <c r="J10" s="4">
        <v>0.71</v>
      </c>
      <c r="K10" s="4">
        <v>0.8</v>
      </c>
      <c r="L10" s="4">
        <v>0.84</v>
      </c>
      <c r="M10" s="4">
        <v>0.73199999999999998</v>
      </c>
      <c r="N10" s="4">
        <v>0.85199999999999998</v>
      </c>
      <c r="O10" s="4">
        <v>0.96</v>
      </c>
      <c r="P10" s="4">
        <v>1.008</v>
      </c>
      <c r="Q10" s="4">
        <v>559.827</v>
      </c>
      <c r="R10" s="4">
        <v>99.11</v>
      </c>
      <c r="S10" s="4">
        <v>0</v>
      </c>
      <c r="T10" s="4">
        <v>644.548</v>
      </c>
      <c r="U10" s="4">
        <v>116.55200000000001</v>
      </c>
      <c r="V10" s="4">
        <v>0</v>
      </c>
      <c r="W10" s="4">
        <v>10.1</v>
      </c>
      <c r="X10" s="4">
        <v>14.377000000000001</v>
      </c>
      <c r="Y10" s="4">
        <v>0</v>
      </c>
      <c r="Z10" s="4">
        <v>0</v>
      </c>
      <c r="AA10" s="4">
        <v>0</v>
      </c>
      <c r="AB10" s="4">
        <v>0</v>
      </c>
      <c r="AC10" s="4">
        <f t="shared" si="2"/>
        <v>1.0967769959169489E-2</v>
      </c>
      <c r="AD10" s="4">
        <f t="shared" si="3"/>
        <v>0</v>
      </c>
      <c r="AE10" s="4">
        <f t="shared" si="4"/>
        <v>0.10334020974245813</v>
      </c>
      <c r="AF10" s="4">
        <f t="shared" si="5"/>
        <v>0</v>
      </c>
      <c r="AG10" s="8">
        <f t="shared" si="0"/>
        <v>0.61889388411085056</v>
      </c>
      <c r="AH10" s="8">
        <f>'30.06.2014'!AN10</f>
        <v>0.81659127157877198</v>
      </c>
      <c r="AI10" s="8">
        <f t="shared" si="6"/>
        <v>0.81573140314685566</v>
      </c>
      <c r="AJ10" s="8">
        <f>'30.06.2014'!AP10</f>
        <v>0.67037329592656647</v>
      </c>
    </row>
    <row r="11" spans="1:36" x14ac:dyDescent="0.25">
      <c r="A11" s="54" t="s">
        <v>19</v>
      </c>
      <c r="B11" s="4">
        <v>60.89</v>
      </c>
      <c r="C11" s="4">
        <v>19.367999999999999</v>
      </c>
      <c r="D11" s="4">
        <v>6.8000000000000005E-2</v>
      </c>
      <c r="E11" s="4">
        <v>60.308999999999997</v>
      </c>
      <c r="F11" s="4">
        <v>23.094000000000001</v>
      </c>
      <c r="G11" s="4">
        <v>3.5999999999999997E-2</v>
      </c>
      <c r="H11" s="4">
        <v>9.99</v>
      </c>
      <c r="I11" s="4">
        <v>0.98</v>
      </c>
      <c r="J11" s="4">
        <v>0.98</v>
      </c>
      <c r="K11" s="4">
        <v>1.3</v>
      </c>
      <c r="L11" s="4">
        <v>1.3</v>
      </c>
      <c r="M11" s="4">
        <v>1.1759999999999999</v>
      </c>
      <c r="N11" s="4">
        <v>1.1759999999999999</v>
      </c>
      <c r="O11" s="4">
        <v>1.56</v>
      </c>
      <c r="P11" s="4">
        <v>1.56</v>
      </c>
      <c r="Q11" s="4">
        <v>59.665999999999997</v>
      </c>
      <c r="R11" s="4">
        <v>18.995000000000001</v>
      </c>
      <c r="S11" s="4">
        <v>6.7000000000000004E-2</v>
      </c>
      <c r="T11" s="4">
        <v>78.400999999999996</v>
      </c>
      <c r="U11" s="4">
        <v>29.277999999999999</v>
      </c>
      <c r="V11" s="4">
        <v>4.7E-2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f t="shared" si="2"/>
        <v>0</v>
      </c>
      <c r="AD11" s="4">
        <f t="shared" si="3"/>
        <v>0</v>
      </c>
      <c r="AE11" s="4">
        <f t="shared" si="4"/>
        <v>0</v>
      </c>
      <c r="AF11" s="4">
        <f t="shared" si="5"/>
        <v>0</v>
      </c>
      <c r="AG11" s="8">
        <f t="shared" si="0"/>
        <v>0.97989817704056492</v>
      </c>
      <c r="AH11" s="8">
        <f>'30.06.2014'!AN11</f>
        <v>1.4034597856088322</v>
      </c>
      <c r="AI11" s="8">
        <f t="shared" si="6"/>
        <v>0.98074142916150364</v>
      </c>
      <c r="AJ11" s="8">
        <f>'30.06.2014'!AP11</f>
        <v>1.3754969280809541</v>
      </c>
    </row>
    <row r="12" spans="1:36" x14ac:dyDescent="0.25">
      <c r="A12" s="54" t="s">
        <v>20</v>
      </c>
      <c r="B12" s="4">
        <v>36.872999999999998</v>
      </c>
      <c r="C12" s="4">
        <v>11.788</v>
      </c>
      <c r="D12" s="4">
        <v>0</v>
      </c>
      <c r="E12" s="4">
        <v>36.313000000000002</v>
      </c>
      <c r="F12" s="4">
        <v>7.87</v>
      </c>
      <c r="G12" s="4">
        <v>0</v>
      </c>
      <c r="H12" s="4"/>
      <c r="I12" s="4">
        <v>0.8</v>
      </c>
      <c r="J12" s="4">
        <v>0.8</v>
      </c>
      <c r="K12" s="4">
        <v>1.6</v>
      </c>
      <c r="L12" s="4">
        <v>1.6</v>
      </c>
      <c r="M12" s="4">
        <v>0.96</v>
      </c>
      <c r="N12" s="4">
        <v>0.96</v>
      </c>
      <c r="O12" s="4">
        <v>1.92</v>
      </c>
      <c r="P12" s="4">
        <v>1.92</v>
      </c>
      <c r="Q12" s="4">
        <v>25.811</v>
      </c>
      <c r="R12" s="4">
        <v>8.2520000000000007</v>
      </c>
      <c r="S12" s="4">
        <v>0</v>
      </c>
      <c r="T12" s="4">
        <v>53.38</v>
      </c>
      <c r="U12" s="4">
        <v>11.569000000000001</v>
      </c>
      <c r="V12" s="4"/>
      <c r="W12" s="4"/>
      <c r="X12" s="4"/>
      <c r="Y12" s="4"/>
      <c r="Z12" s="4"/>
      <c r="AA12" s="4"/>
      <c r="AB12" s="4"/>
      <c r="AC12" s="4">
        <f t="shared" si="2"/>
        <v>0</v>
      </c>
      <c r="AD12" s="4">
        <f t="shared" si="3"/>
        <v>0</v>
      </c>
      <c r="AE12" s="4">
        <f t="shared" si="4"/>
        <v>0</v>
      </c>
      <c r="AF12" s="4">
        <f t="shared" si="5"/>
        <v>0</v>
      </c>
      <c r="AG12" s="8">
        <f t="shared" si="0"/>
        <v>0.69999728798850114</v>
      </c>
      <c r="AH12" s="8">
        <f>'30.06.2014'!AN12</f>
        <v>1.6000108324757623</v>
      </c>
      <c r="AI12" s="8">
        <f t="shared" si="6"/>
        <v>0.70003393281303028</v>
      </c>
      <c r="AJ12" s="8">
        <f>'30.06.2014'!AP12</f>
        <v>1.6000251635631606</v>
      </c>
    </row>
    <row r="13" spans="1:36" x14ac:dyDescent="0.25">
      <c r="A13" s="54" t="s">
        <v>98</v>
      </c>
      <c r="B13" s="4">
        <v>46.732999999999997</v>
      </c>
      <c r="C13" s="4">
        <v>23.170999999999999</v>
      </c>
      <c r="D13" s="4">
        <v>0</v>
      </c>
      <c r="E13" s="4">
        <v>42.805</v>
      </c>
      <c r="F13" s="4">
        <v>17.260000000000002</v>
      </c>
      <c r="G13" s="4">
        <v>0</v>
      </c>
      <c r="H13" s="4"/>
      <c r="I13" s="4">
        <v>1.1499999999999999</v>
      </c>
      <c r="J13" s="4">
        <v>1.21</v>
      </c>
      <c r="K13" s="4">
        <v>1.3</v>
      </c>
      <c r="L13" s="4">
        <v>1.33</v>
      </c>
      <c r="M13" s="4">
        <v>1.38</v>
      </c>
      <c r="N13" s="4">
        <v>1.45</v>
      </c>
      <c r="O13" s="4">
        <v>1.56</v>
      </c>
      <c r="P13" s="4">
        <v>1.5960000000000001</v>
      </c>
      <c r="Q13" s="4">
        <v>53.838000000000001</v>
      </c>
      <c r="R13" s="4">
        <v>28.036000000000001</v>
      </c>
      <c r="S13" s="4">
        <v>0</v>
      </c>
      <c r="T13" s="4">
        <v>55.718000000000004</v>
      </c>
      <c r="U13" s="4">
        <v>22.933</v>
      </c>
      <c r="V13" s="4">
        <v>0</v>
      </c>
      <c r="W13" s="4"/>
      <c r="X13" s="4"/>
      <c r="Y13" s="4"/>
      <c r="Z13" s="4"/>
      <c r="AA13" s="4"/>
      <c r="AB13" s="4"/>
      <c r="AC13" s="4">
        <f t="shared" si="2"/>
        <v>0</v>
      </c>
      <c r="AD13" s="4">
        <f t="shared" si="3"/>
        <v>0</v>
      </c>
      <c r="AE13" s="4">
        <f t="shared" si="4"/>
        <v>0</v>
      </c>
      <c r="AF13" s="4">
        <f t="shared" si="5"/>
        <v>0</v>
      </c>
      <c r="AG13" s="8">
        <f t="shared" si="0"/>
        <v>1.1520338946782789</v>
      </c>
      <c r="AH13" s="8">
        <f>'30.06.2014'!AN13</f>
        <v>1.3023826521506336</v>
      </c>
      <c r="AI13" s="8">
        <f t="shared" si="6"/>
        <v>1.2099607267705321</v>
      </c>
      <c r="AJ13" s="8">
        <f>'30.06.2014'!AP13</f>
        <v>1.3286758257819351</v>
      </c>
    </row>
    <row r="14" spans="1:36" x14ac:dyDescent="0.25">
      <c r="A14" s="54" t="s">
        <v>21</v>
      </c>
      <c r="B14" s="4">
        <v>133.16900000000001</v>
      </c>
      <c r="C14" s="4">
        <v>34.134999999999998</v>
      </c>
      <c r="D14" s="4">
        <v>0</v>
      </c>
      <c r="E14" s="4">
        <v>130.85900000000001</v>
      </c>
      <c r="F14" s="4">
        <v>56.753</v>
      </c>
      <c r="G14" s="4"/>
      <c r="H14" s="4">
        <v>4.6150000000000002</v>
      </c>
      <c r="I14" s="4">
        <v>0.88</v>
      </c>
      <c r="J14" s="4">
        <v>0.88</v>
      </c>
      <c r="K14" s="4">
        <v>0.91</v>
      </c>
      <c r="L14" s="4">
        <v>0.91</v>
      </c>
      <c r="M14" s="4">
        <v>1.06</v>
      </c>
      <c r="N14" s="4">
        <v>1.06</v>
      </c>
      <c r="O14" s="4">
        <v>1.0900000000000001</v>
      </c>
      <c r="P14" s="4">
        <v>1.0900000000000001</v>
      </c>
      <c r="Q14" s="4">
        <v>117.18899999999999</v>
      </c>
      <c r="R14" s="4">
        <v>30.039000000000001</v>
      </c>
      <c r="S14" s="4">
        <v>0</v>
      </c>
      <c r="T14" s="4">
        <v>119.07899999999999</v>
      </c>
      <c r="U14" s="4">
        <v>51.646000000000001</v>
      </c>
      <c r="V14" s="4">
        <v>0</v>
      </c>
      <c r="W14" s="4">
        <v>15.78</v>
      </c>
      <c r="X14" s="4">
        <v>2.6871999999999998</v>
      </c>
      <c r="Y14" s="4">
        <v>0</v>
      </c>
      <c r="Z14" s="4">
        <v>15.5496</v>
      </c>
      <c r="AA14" s="4">
        <v>3.7191999999999998</v>
      </c>
      <c r="AB14" s="4"/>
      <c r="AC14" s="4">
        <f t="shared" si="2"/>
        <v>0.11849604637715984</v>
      </c>
      <c r="AD14" s="4">
        <f t="shared" si="3"/>
        <v>0.11882713454940048</v>
      </c>
      <c r="AE14" s="4">
        <f t="shared" si="4"/>
        <v>7.8722718617255022E-2</v>
      </c>
      <c r="AF14" s="4">
        <f t="shared" si="5"/>
        <v>6.5533099571828804E-2</v>
      </c>
      <c r="AG14" s="8">
        <f t="shared" si="0"/>
        <v>0.99849814896860367</v>
      </c>
      <c r="AH14" s="8">
        <f>'30.06.2014'!AN14</f>
        <v>1.0241191475597833</v>
      </c>
      <c r="AI14" s="8">
        <f t="shared" si="6"/>
        <v>0.95872857770616671</v>
      </c>
      <c r="AJ14" s="8">
        <f>'30.06.2014'!AP14</f>
        <v>1.2761368369582933</v>
      </c>
    </row>
    <row r="15" spans="1:36" x14ac:dyDescent="0.25">
      <c r="A15" s="54" t="s">
        <v>22</v>
      </c>
      <c r="B15" s="4">
        <v>48.48</v>
      </c>
      <c r="C15" s="4">
        <v>6.8789999999999996</v>
      </c>
      <c r="D15" s="4">
        <v>7.4999999999999997E-2</v>
      </c>
      <c r="E15" s="4">
        <v>46.804000000000002</v>
      </c>
      <c r="F15" s="4">
        <v>4.7789999999999999</v>
      </c>
      <c r="G15" s="4"/>
      <c r="H15" s="4"/>
      <c r="I15" s="4">
        <v>1.1399999999999999</v>
      </c>
      <c r="J15" s="4">
        <v>1.68</v>
      </c>
      <c r="K15" s="4">
        <v>1.68</v>
      </c>
      <c r="L15" s="4">
        <v>2.71</v>
      </c>
      <c r="M15" s="4">
        <v>1.3680000000000001</v>
      </c>
      <c r="N15" s="4">
        <v>2.016</v>
      </c>
      <c r="O15" s="4">
        <v>2.016</v>
      </c>
      <c r="P15" s="4">
        <v>3.2519999999999998</v>
      </c>
      <c r="Q15" s="4">
        <v>55.267000000000003</v>
      </c>
      <c r="R15" s="4">
        <v>11.557</v>
      </c>
      <c r="S15" s="4">
        <v>0.126</v>
      </c>
      <c r="T15" s="4">
        <v>78.631</v>
      </c>
      <c r="U15" s="4">
        <v>12.951000000000001</v>
      </c>
      <c r="V15" s="4">
        <v>0</v>
      </c>
      <c r="W15" s="4">
        <v>7.694</v>
      </c>
      <c r="X15" s="4">
        <v>0.33</v>
      </c>
      <c r="Y15" s="4">
        <v>1.9E-2</v>
      </c>
      <c r="Z15" s="4">
        <v>0</v>
      </c>
      <c r="AA15" s="4">
        <v>0</v>
      </c>
      <c r="AB15" s="4">
        <v>0</v>
      </c>
      <c r="AC15" s="4">
        <f t="shared" si="2"/>
        <v>0.15870462046204623</v>
      </c>
      <c r="AD15" s="4">
        <f t="shared" si="3"/>
        <v>0</v>
      </c>
      <c r="AE15" s="4">
        <f t="shared" si="4"/>
        <v>5.0186942766752951E-2</v>
      </c>
      <c r="AF15" s="4">
        <f t="shared" si="5"/>
        <v>0</v>
      </c>
      <c r="AG15" s="8">
        <f t="shared" si="0"/>
        <v>1.2987004950495051</v>
      </c>
      <c r="AH15" s="8">
        <f>'30.06.2014'!AN15</f>
        <v>1.7217196181792278</v>
      </c>
      <c r="AI15" s="8">
        <f t="shared" si="6"/>
        <v>1.7280127925570579</v>
      </c>
      <c r="AJ15" s="8">
        <f>'30.06.2014'!AP15</f>
        <v>2.7242888402625822</v>
      </c>
    </row>
    <row r="16" spans="1:36" x14ac:dyDescent="0.25">
      <c r="A16" s="54" t="s">
        <v>23</v>
      </c>
      <c r="B16" s="4">
        <v>87.013999999999996</v>
      </c>
      <c r="C16" s="4">
        <v>12.169</v>
      </c>
      <c r="D16" s="4">
        <v>1.71</v>
      </c>
      <c r="E16" s="4">
        <v>64.790999999999997</v>
      </c>
      <c r="F16" s="4">
        <v>11.026999999999999</v>
      </c>
      <c r="G16" s="4"/>
      <c r="H16" s="4">
        <v>23.187000000000001</v>
      </c>
      <c r="I16" s="4">
        <v>1.03</v>
      </c>
      <c r="J16" s="4">
        <v>0.84</v>
      </c>
      <c r="K16" s="4">
        <v>1.03</v>
      </c>
      <c r="L16" s="4">
        <v>0.84</v>
      </c>
      <c r="M16" s="4">
        <f>I16*1.2</f>
        <v>1.236</v>
      </c>
      <c r="N16" s="4">
        <f>J16*1.2</f>
        <v>1.008</v>
      </c>
      <c r="O16" s="4">
        <f>K16*1.2</f>
        <v>1.236</v>
      </c>
      <c r="P16" s="4">
        <f>L16*1.2</f>
        <v>1.008</v>
      </c>
      <c r="Q16" s="4">
        <v>38.466999999999999</v>
      </c>
      <c r="R16" s="4">
        <v>9.7439999999999998</v>
      </c>
      <c r="S16" s="4">
        <v>1.2010000000000001</v>
      </c>
      <c r="T16" s="4">
        <v>64.619</v>
      </c>
      <c r="U16" s="4">
        <v>8.7319999999999993</v>
      </c>
      <c r="V16" s="4"/>
      <c r="W16" s="4">
        <v>6.0579999999999998</v>
      </c>
      <c r="X16" s="4">
        <v>0.90500000000000003</v>
      </c>
      <c r="Y16" s="4">
        <v>0.02</v>
      </c>
      <c r="Z16" s="4">
        <v>2.2970000000000002</v>
      </c>
      <c r="AA16" s="4">
        <v>0.84299999999999997</v>
      </c>
      <c r="AB16" s="4"/>
      <c r="AC16" s="4">
        <f t="shared" si="2"/>
        <v>6.9620980531868437E-2</v>
      </c>
      <c r="AD16" s="4">
        <f t="shared" si="3"/>
        <v>3.5452454816255349E-2</v>
      </c>
      <c r="AE16" s="4">
        <f t="shared" si="4"/>
        <v>6.6647452986526398E-2</v>
      </c>
      <c r="AF16" s="4">
        <f t="shared" si="5"/>
        <v>7.6448716786070556E-2</v>
      </c>
      <c r="AG16" s="8">
        <f t="shared" si="0"/>
        <v>0.51169926678465538</v>
      </c>
      <c r="AH16" s="8">
        <f>'30.06.2014'!AN16</f>
        <v>1.6425033885934732</v>
      </c>
      <c r="AI16" s="8">
        <f t="shared" si="6"/>
        <v>0.87509244802366659</v>
      </c>
      <c r="AJ16" s="8">
        <f>'30.06.2014'!AP16</f>
        <v>1.9698592411260711</v>
      </c>
    </row>
    <row r="17" spans="1:36" x14ac:dyDescent="0.25">
      <c r="A17" s="54" t="s">
        <v>24</v>
      </c>
      <c r="B17" s="4">
        <v>43.003</v>
      </c>
      <c r="C17" s="4">
        <v>30.690999999999999</v>
      </c>
      <c r="D17" s="4">
        <v>0</v>
      </c>
      <c r="E17" s="4">
        <v>35.256</v>
      </c>
      <c r="F17" s="4">
        <v>29.937000000000001</v>
      </c>
      <c r="G17" s="4">
        <v>0</v>
      </c>
      <c r="H17" s="4"/>
      <c r="I17" s="4">
        <v>0.88</v>
      </c>
      <c r="J17" s="4">
        <v>1.06</v>
      </c>
      <c r="K17" s="4">
        <v>1.64</v>
      </c>
      <c r="L17" s="4">
        <v>1.97</v>
      </c>
      <c r="M17" s="4">
        <v>1.06</v>
      </c>
      <c r="N17" s="4">
        <v>1.27</v>
      </c>
      <c r="O17" s="4">
        <v>1.97</v>
      </c>
      <c r="P17" s="4">
        <v>2.36</v>
      </c>
      <c r="Q17" s="4">
        <v>37.817999999999998</v>
      </c>
      <c r="R17" s="4">
        <v>32.036999999999999</v>
      </c>
      <c r="S17" s="4">
        <v>0</v>
      </c>
      <c r="T17" s="4">
        <v>57.792999999999999</v>
      </c>
      <c r="U17" s="4">
        <v>56.536999999999999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f t="shared" si="2"/>
        <v>0</v>
      </c>
      <c r="AD17" s="4">
        <f t="shared" si="3"/>
        <v>0</v>
      </c>
      <c r="AE17" s="4">
        <f t="shared" si="4"/>
        <v>0</v>
      </c>
      <c r="AF17" s="4">
        <f t="shared" si="5"/>
        <v>0</v>
      </c>
      <c r="AG17" s="8">
        <f t="shared" si="0"/>
        <v>0.87942701671976364</v>
      </c>
      <c r="AH17" s="8">
        <f>'30.06.2014'!AN17</f>
        <v>2.2413682706989113</v>
      </c>
      <c r="AI17" s="8">
        <f t="shared" si="6"/>
        <v>1.0438565051643804</v>
      </c>
      <c r="AJ17" s="8">
        <f>'30.06.2014'!AP17</f>
        <v>2.2347709465659631</v>
      </c>
    </row>
    <row r="18" spans="1:36" x14ac:dyDescent="0.25">
      <c r="A18" s="54" t="s">
        <v>99</v>
      </c>
      <c r="B18" s="4">
        <v>41.515999999999998</v>
      </c>
      <c r="C18" s="4">
        <v>14.92</v>
      </c>
      <c r="D18" s="4">
        <v>0</v>
      </c>
      <c r="E18" s="4">
        <v>38.89</v>
      </c>
      <c r="F18" s="4">
        <v>13.564</v>
      </c>
      <c r="G18" s="4">
        <v>0</v>
      </c>
      <c r="H18" s="4"/>
      <c r="I18" s="4">
        <v>1</v>
      </c>
      <c r="J18" s="4">
        <v>1</v>
      </c>
      <c r="K18" s="4">
        <v>2.08</v>
      </c>
      <c r="L18" s="4">
        <v>2.08</v>
      </c>
      <c r="M18" s="4">
        <v>1.2</v>
      </c>
      <c r="N18" s="4">
        <v>1.2</v>
      </c>
      <c r="O18" s="4">
        <v>2.496</v>
      </c>
      <c r="P18" s="4">
        <v>2.496</v>
      </c>
      <c r="Q18" s="4">
        <v>40.279000000000003</v>
      </c>
      <c r="R18" s="4">
        <v>14.988</v>
      </c>
      <c r="S18" s="4">
        <v>0</v>
      </c>
      <c r="T18" s="4">
        <v>80.891000000000005</v>
      </c>
      <c r="U18" s="4">
        <v>28.213000000000001</v>
      </c>
      <c r="V18" s="4">
        <v>0</v>
      </c>
      <c r="W18" s="4">
        <v>4.5049999999999999</v>
      </c>
      <c r="X18" s="4">
        <v>1.718</v>
      </c>
      <c r="Y18" s="4">
        <v>0</v>
      </c>
      <c r="Z18" s="4">
        <v>6.2770000000000001</v>
      </c>
      <c r="AA18" s="4">
        <v>2.1869999999999998</v>
      </c>
      <c r="AB18" s="4">
        <v>0</v>
      </c>
      <c r="AC18" s="4">
        <f t="shared" si="2"/>
        <v>0.1085123807688602</v>
      </c>
      <c r="AD18" s="4">
        <f t="shared" si="3"/>
        <v>0.16140395988686038</v>
      </c>
      <c r="AE18" s="4">
        <f t="shared" si="4"/>
        <v>0.11514745308310992</v>
      </c>
      <c r="AF18" s="4">
        <f t="shared" si="5"/>
        <v>0.16123562370982009</v>
      </c>
      <c r="AG18" s="8">
        <f t="shared" si="0"/>
        <v>1.0787166393679548</v>
      </c>
      <c r="AH18" s="8">
        <f>'30.06.2014'!AN18</f>
        <v>1.8437057220708446</v>
      </c>
      <c r="AI18" s="8">
        <f t="shared" si="6"/>
        <v>1.11970509383378</v>
      </c>
      <c r="AJ18" s="8">
        <f>'30.06.2014'!AP18</f>
        <v>1.839510258107214</v>
      </c>
    </row>
    <row r="19" spans="1:36" x14ac:dyDescent="0.25">
      <c r="A19" s="55" t="s">
        <v>49</v>
      </c>
      <c r="B19" s="4" t="s">
        <v>59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8"/>
      <c r="AH19" s="8">
        <f>'30.06.2014'!AN19</f>
        <v>1.6998647927237531</v>
      </c>
      <c r="AI19" s="8" t="e">
        <f t="shared" si="6"/>
        <v>#DIV/0!</v>
      </c>
      <c r="AJ19" s="8">
        <f>'30.06.2014'!AP19</f>
        <v>2.1594992707047718</v>
      </c>
    </row>
    <row r="20" spans="1:36" x14ac:dyDescent="0.25">
      <c r="A20" s="54" t="s">
        <v>26</v>
      </c>
      <c r="B20" s="4">
        <v>197.55199999999999</v>
      </c>
      <c r="C20" s="4">
        <v>138.773</v>
      </c>
      <c r="D20" s="4">
        <v>0</v>
      </c>
      <c r="E20" s="4">
        <v>197.649</v>
      </c>
      <c r="F20" s="4">
        <v>184.97</v>
      </c>
      <c r="G20" s="4">
        <v>0</v>
      </c>
      <c r="H20" s="4"/>
      <c r="I20" s="7">
        <f>Q20/B20</f>
        <v>0.87777395318700902</v>
      </c>
      <c r="J20" s="7">
        <f>R20/C20</f>
        <v>0.94025494872921966</v>
      </c>
      <c r="K20" s="7">
        <f>T20/E20</f>
        <v>1.6651235270605973</v>
      </c>
      <c r="L20" s="7">
        <f>U20/F20</f>
        <v>2.1628588419743742</v>
      </c>
      <c r="M20" s="8">
        <f>I20*1.2</f>
        <v>1.0533287438244108</v>
      </c>
      <c r="N20" s="8">
        <f>J20*1.2</f>
        <v>1.1283059384750636</v>
      </c>
      <c r="O20" s="8">
        <f>K20*1.2</f>
        <v>1.9981482324727167</v>
      </c>
      <c r="P20" s="8">
        <f>L20*1.2</f>
        <v>2.5954306103692488</v>
      </c>
      <c r="Q20" s="4">
        <v>173.40600000000001</v>
      </c>
      <c r="R20" s="4">
        <v>130.482</v>
      </c>
      <c r="S20" s="4">
        <v>0</v>
      </c>
      <c r="T20" s="4">
        <v>329.11</v>
      </c>
      <c r="U20" s="4">
        <v>400.06400000000002</v>
      </c>
      <c r="V20" s="4">
        <v>0</v>
      </c>
      <c r="W20" s="4">
        <v>1.169</v>
      </c>
      <c r="X20" s="4">
        <v>0.20300000000000001</v>
      </c>
      <c r="Y20" s="4">
        <v>0</v>
      </c>
      <c r="Z20" s="4">
        <v>1.1639999999999999</v>
      </c>
      <c r="AA20" s="4">
        <v>0.17499999999999999</v>
      </c>
      <c r="AB20" s="4"/>
      <c r="AC20" s="4">
        <f t="shared" si="2"/>
        <v>5.9174293350611491E-3</v>
      </c>
      <c r="AD20" s="4">
        <f t="shared" si="3"/>
        <v>5.889227873654812E-3</v>
      </c>
      <c r="AE20" s="4">
        <f t="shared" si="4"/>
        <v>1.4628205774898577E-3</v>
      </c>
      <c r="AF20" s="4">
        <f t="shared" si="5"/>
        <v>9.4609936746499425E-4</v>
      </c>
      <c r="AG20" s="8">
        <f t="shared" si="0"/>
        <v>0.88369138252207025</v>
      </c>
      <c r="AH20" s="8">
        <f>'30.06.2014'!AN20</f>
        <v>1.1400152149106124</v>
      </c>
      <c r="AI20" s="8">
        <f t="shared" si="6"/>
        <v>0.94171776930670958</v>
      </c>
      <c r="AJ20" s="8">
        <f>'30.06.2014'!AP20</f>
        <v>1.1400429799426934</v>
      </c>
    </row>
    <row r="21" spans="1:36" x14ac:dyDescent="0.25">
      <c r="A21" s="54" t="s">
        <v>27</v>
      </c>
      <c r="B21" s="4">
        <v>27.053999999999998</v>
      </c>
      <c r="C21" s="4">
        <v>8.9260000000000002</v>
      </c>
      <c r="D21" s="4">
        <v>0</v>
      </c>
      <c r="E21" s="4">
        <v>24.202999999999999</v>
      </c>
      <c r="F21" s="4">
        <v>3.0680000000000001</v>
      </c>
      <c r="G21" s="4">
        <v>0</v>
      </c>
      <c r="H21" s="4"/>
      <c r="I21" s="4">
        <v>0.8</v>
      </c>
      <c r="J21" s="4">
        <v>0.8</v>
      </c>
      <c r="K21" s="4">
        <v>1.1399999999999999</v>
      </c>
      <c r="L21" s="4">
        <v>1.1399999999999999</v>
      </c>
      <c r="M21" s="4">
        <v>0.96</v>
      </c>
      <c r="N21" s="4">
        <v>0.96</v>
      </c>
      <c r="O21" s="4">
        <v>1.37</v>
      </c>
      <c r="P21" s="4">
        <v>1.37</v>
      </c>
      <c r="Q21" s="4">
        <v>20.622</v>
      </c>
      <c r="R21" s="4">
        <v>8.1769999999999996</v>
      </c>
      <c r="S21" s="4">
        <v>0</v>
      </c>
      <c r="T21" s="4">
        <v>26.148</v>
      </c>
      <c r="U21" s="4">
        <v>4.976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f t="shared" si="2"/>
        <v>0</v>
      </c>
      <c r="AD21" s="4">
        <f t="shared" si="3"/>
        <v>0</v>
      </c>
      <c r="AE21" s="4">
        <f t="shared" si="4"/>
        <v>0</v>
      </c>
      <c r="AF21" s="4">
        <f t="shared" si="5"/>
        <v>0</v>
      </c>
      <c r="AG21" s="8">
        <f t="shared" si="0"/>
        <v>0.76225327123530717</v>
      </c>
      <c r="AH21" s="8">
        <f>'30.06.2014'!AN21</f>
        <v>1.4199952224694803</v>
      </c>
      <c r="AI21" s="8">
        <f t="shared" si="6"/>
        <v>0.9160878332959892</v>
      </c>
      <c r="AJ21" s="8">
        <f>'30.06.2014'!AP21</f>
        <v>1.4200073331703738</v>
      </c>
    </row>
    <row r="22" spans="1:36" x14ac:dyDescent="0.25">
      <c r="A22" s="54" t="s">
        <v>100</v>
      </c>
      <c r="B22" s="4">
        <v>86.745000000000005</v>
      </c>
      <c r="C22" s="4">
        <v>30.204999999999998</v>
      </c>
      <c r="D22" s="4">
        <v>1.0680000000000001</v>
      </c>
      <c r="E22" s="4">
        <v>75.878</v>
      </c>
      <c r="F22" s="4">
        <v>31.818999999999999</v>
      </c>
      <c r="G22" s="4">
        <v>0</v>
      </c>
      <c r="H22" s="4"/>
      <c r="I22" s="4">
        <v>1.1100000000000001</v>
      </c>
      <c r="J22" s="4">
        <v>1.1100000000000001</v>
      </c>
      <c r="K22" s="4">
        <v>1.42</v>
      </c>
      <c r="L22" s="4">
        <v>1.42</v>
      </c>
      <c r="M22" s="4">
        <v>1.3320000000000001</v>
      </c>
      <c r="N22" s="4">
        <v>1.3320000000000001</v>
      </c>
      <c r="O22" s="4">
        <v>1.704</v>
      </c>
      <c r="P22" s="4">
        <v>1.704</v>
      </c>
      <c r="Q22" s="4">
        <v>94.081999999999994</v>
      </c>
      <c r="R22" s="4">
        <v>32.622</v>
      </c>
      <c r="S22" s="4">
        <v>1.151</v>
      </c>
      <c r="T22" s="4">
        <v>104.221</v>
      </c>
      <c r="U22" s="4">
        <v>43.646000000000001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f t="shared" si="2"/>
        <v>0</v>
      </c>
      <c r="AD22" s="4">
        <f t="shared" si="3"/>
        <v>0</v>
      </c>
      <c r="AE22" s="4">
        <f t="shared" si="4"/>
        <v>0</v>
      </c>
      <c r="AF22" s="4">
        <f t="shared" si="5"/>
        <v>0</v>
      </c>
      <c r="AG22" s="8">
        <f t="shared" si="0"/>
        <v>1.0845812438757276</v>
      </c>
      <c r="AH22" s="8">
        <f>'30.06.2014'!AN22</f>
        <v>1.5435779293355536</v>
      </c>
      <c r="AI22" s="8">
        <f t="shared" si="6"/>
        <v>1.080019864260884</v>
      </c>
      <c r="AJ22" s="8">
        <f>'30.06.2014'!AP22</f>
        <v>2.059611734415816</v>
      </c>
    </row>
    <row r="23" spans="1:36" x14ac:dyDescent="0.25">
      <c r="A23" s="54" t="s">
        <v>84</v>
      </c>
      <c r="B23" s="4">
        <v>135.065</v>
      </c>
      <c r="C23" s="4">
        <v>67.221999999999994</v>
      </c>
      <c r="D23" s="4">
        <v>0</v>
      </c>
      <c r="E23" s="4">
        <v>130.928</v>
      </c>
      <c r="F23" s="4">
        <v>56.436</v>
      </c>
      <c r="G23" s="4">
        <v>0</v>
      </c>
      <c r="H23" s="4">
        <v>469.06099999999998</v>
      </c>
      <c r="I23" s="4">
        <f>ROUND((Q23/B23),3)</f>
        <v>0.76200000000000001</v>
      </c>
      <c r="J23" s="4">
        <f>ROUND((R23/C23),3)</f>
        <v>0.76200000000000001</v>
      </c>
      <c r="K23" s="4">
        <f>ROUND((T23/E23),3)</f>
        <v>1.2130000000000001</v>
      </c>
      <c r="L23" s="4">
        <f>ROUND((U23/F23),3)</f>
        <v>1.698</v>
      </c>
      <c r="M23" s="7">
        <f>I23*1.2</f>
        <v>0.91439999999999999</v>
      </c>
      <c r="N23" s="7">
        <f>J23*1.2</f>
        <v>0.91439999999999999</v>
      </c>
      <c r="O23" s="7">
        <f>K23*1.2</f>
        <v>1.4556</v>
      </c>
      <c r="P23" s="7">
        <f>L23*1.2</f>
        <v>2.0375999999999999</v>
      </c>
      <c r="Q23" s="4">
        <v>102.863</v>
      </c>
      <c r="R23" s="4">
        <v>51.212000000000003</v>
      </c>
      <c r="S23" s="4">
        <v>0</v>
      </c>
      <c r="T23" s="4">
        <v>158.81100000000001</v>
      </c>
      <c r="U23" s="4">
        <v>95.831999999999994</v>
      </c>
      <c r="V23" s="4">
        <v>0</v>
      </c>
      <c r="W23" s="4">
        <v>14.339</v>
      </c>
      <c r="X23" s="4">
        <v>11.497</v>
      </c>
      <c r="Y23" s="4">
        <v>0</v>
      </c>
      <c r="Z23" s="4">
        <v>13.798</v>
      </c>
      <c r="AA23" s="4">
        <v>9.2140000000000004</v>
      </c>
      <c r="AB23" s="4">
        <v>0</v>
      </c>
      <c r="AC23" s="4">
        <f t="shared" si="2"/>
        <v>0.10616369895976012</v>
      </c>
      <c r="AD23" s="4">
        <f t="shared" si="3"/>
        <v>0.10538616644262495</v>
      </c>
      <c r="AE23" s="4">
        <f t="shared" si="4"/>
        <v>0.17103031745559491</v>
      </c>
      <c r="AF23" s="4">
        <f t="shared" si="5"/>
        <v>0.16326458289035367</v>
      </c>
      <c r="AG23" s="8">
        <f t="shared" si="0"/>
        <v>0.867745159737904</v>
      </c>
      <c r="AH23" s="8">
        <f>'30.06.2014'!AN23</f>
        <v>0.8994134359820366</v>
      </c>
      <c r="AI23" s="8">
        <f t="shared" si="6"/>
        <v>0.93286424087352371</v>
      </c>
      <c r="AJ23" s="8">
        <f>'30.06.2014'!AP23</f>
        <v>1.4383664575271442</v>
      </c>
    </row>
    <row r="24" spans="1:36" x14ac:dyDescent="0.25">
      <c r="A24" s="54" t="s">
        <v>101</v>
      </c>
      <c r="B24" s="4">
        <v>65.808000000000007</v>
      </c>
      <c r="C24" s="4">
        <v>30.744</v>
      </c>
      <c r="D24" s="4">
        <v>0</v>
      </c>
      <c r="E24" s="4">
        <v>62.63</v>
      </c>
      <c r="F24" s="4">
        <v>20.655000000000001</v>
      </c>
      <c r="G24" s="4"/>
      <c r="H24" s="4"/>
      <c r="I24" s="4">
        <v>0.89</v>
      </c>
      <c r="J24" s="4">
        <v>1.28</v>
      </c>
      <c r="K24" s="4">
        <v>0.89</v>
      </c>
      <c r="L24" s="4">
        <v>1.28</v>
      </c>
      <c r="M24" s="4">
        <v>1.0680000000000001</v>
      </c>
      <c r="N24" s="4">
        <v>1.536</v>
      </c>
      <c r="O24" s="4">
        <v>1.0680000000000001</v>
      </c>
      <c r="P24" s="4">
        <v>1.536</v>
      </c>
      <c r="Q24" s="4">
        <v>58.569000000000003</v>
      </c>
      <c r="R24" s="4">
        <v>39.351999999999997</v>
      </c>
      <c r="S24" s="4">
        <v>0</v>
      </c>
      <c r="T24" s="4">
        <v>56.006</v>
      </c>
      <c r="U24" s="4">
        <v>30.353000000000002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f t="shared" si="2"/>
        <v>0</v>
      </c>
      <c r="AD24" s="4">
        <f t="shared" si="3"/>
        <v>0</v>
      </c>
      <c r="AE24" s="4">
        <f t="shared" si="4"/>
        <v>0</v>
      </c>
      <c r="AF24" s="4">
        <f t="shared" si="5"/>
        <v>0</v>
      </c>
      <c r="AG24" s="8">
        <f t="shared" si="0"/>
        <v>0.88999817651349378</v>
      </c>
      <c r="AH24" s="8">
        <f>'30.06.2014'!AN24</f>
        <v>1.2471372762662014</v>
      </c>
      <c r="AI24" s="8">
        <f t="shared" si="6"/>
        <v>1.2799895914650012</v>
      </c>
      <c r="AJ24" s="8">
        <f>'30.06.2014'!AP24</f>
        <v>1.116115600299497</v>
      </c>
    </row>
    <row r="25" spans="1:36" x14ac:dyDescent="0.25">
      <c r="A25" s="54" t="s">
        <v>28</v>
      </c>
      <c r="B25" s="4">
        <v>583.51300000000003</v>
      </c>
      <c r="C25" s="4">
        <v>489.33699999999999</v>
      </c>
      <c r="D25" s="4">
        <v>0</v>
      </c>
      <c r="E25" s="4">
        <v>571.53099999999995</v>
      </c>
      <c r="F25" s="4">
        <v>513.67399999999998</v>
      </c>
      <c r="G25" s="4">
        <v>0</v>
      </c>
      <c r="H25" s="4"/>
      <c r="I25" s="4">
        <v>0.75</v>
      </c>
      <c r="J25" s="4">
        <v>0.75</v>
      </c>
      <c r="K25" s="4">
        <v>1.24</v>
      </c>
      <c r="L25" s="4">
        <v>1.24</v>
      </c>
      <c r="M25" s="4">
        <v>0.9</v>
      </c>
      <c r="N25" s="4">
        <v>0.9</v>
      </c>
      <c r="O25" s="4">
        <v>1.49</v>
      </c>
      <c r="P25" s="4">
        <v>1.49</v>
      </c>
      <c r="Q25" s="4">
        <v>441.22699999999998</v>
      </c>
      <c r="R25" s="4">
        <v>321.84500000000003</v>
      </c>
      <c r="S25" s="4">
        <v>0</v>
      </c>
      <c r="T25" s="4">
        <v>703.88400000000001</v>
      </c>
      <c r="U25" s="4">
        <v>570.30499999999995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f t="shared" si="2"/>
        <v>0</v>
      </c>
      <c r="AD25" s="4">
        <f t="shared" si="3"/>
        <v>0</v>
      </c>
      <c r="AE25" s="4">
        <f t="shared" si="4"/>
        <v>0</v>
      </c>
      <c r="AF25" s="4">
        <f t="shared" si="5"/>
        <v>0</v>
      </c>
      <c r="AG25" s="8">
        <f t="shared" si="0"/>
        <v>0.75615624673314896</v>
      </c>
      <c r="AH25" s="8">
        <f>'30.06.2014'!AN25</f>
        <v>1.33201938460825</v>
      </c>
      <c r="AI25" s="8">
        <f t="shared" si="6"/>
        <v>0.65771646125267458</v>
      </c>
      <c r="AJ25" s="8">
        <f>'30.06.2014'!AP25</f>
        <v>1.548724541704434</v>
      </c>
    </row>
    <row r="26" spans="1:36" x14ac:dyDescent="0.25">
      <c r="A26" s="54" t="s">
        <v>29</v>
      </c>
      <c r="B26" s="4">
        <v>34.863</v>
      </c>
      <c r="C26" s="4">
        <v>12.739000000000001</v>
      </c>
      <c r="D26" s="4">
        <v>0</v>
      </c>
      <c r="E26" s="4">
        <v>41.622</v>
      </c>
      <c r="F26" s="4">
        <v>103.999</v>
      </c>
      <c r="G26" s="4">
        <v>0</v>
      </c>
      <c r="H26" s="4"/>
      <c r="I26" s="4">
        <v>0.95</v>
      </c>
      <c r="J26" s="4">
        <v>1.05</v>
      </c>
      <c r="K26" s="4">
        <v>1.2</v>
      </c>
      <c r="L26" s="4">
        <v>1.35</v>
      </c>
      <c r="M26" s="4">
        <v>1.1399999999999999</v>
      </c>
      <c r="N26" s="4">
        <v>1.26</v>
      </c>
      <c r="O26" s="4">
        <v>1.44</v>
      </c>
      <c r="P26" s="4">
        <v>1.62</v>
      </c>
      <c r="Q26" s="4">
        <v>33.119</v>
      </c>
      <c r="R26" s="4">
        <v>13.375999999999999</v>
      </c>
      <c r="S26" s="4">
        <v>0</v>
      </c>
      <c r="T26" s="4">
        <v>49.945999999999998</v>
      </c>
      <c r="U26" s="4">
        <v>151.82400000000001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f t="shared" si="2"/>
        <v>0</v>
      </c>
      <c r="AD26" s="4">
        <f t="shared" si="3"/>
        <v>0</v>
      </c>
      <c r="AE26" s="4">
        <f t="shared" si="4"/>
        <v>0</v>
      </c>
      <c r="AF26" s="4">
        <f t="shared" si="5"/>
        <v>0</v>
      </c>
      <c r="AG26" s="8">
        <f>(Q26+W26)/B26</f>
        <v>0.94997561885093085</v>
      </c>
      <c r="AH26" s="8">
        <f>'30.06.2014'!AN26</f>
        <v>1.2205866304519164</v>
      </c>
      <c r="AI26" s="8">
        <f t="shared" si="6"/>
        <v>1.0500039249548629</v>
      </c>
      <c r="AJ26" s="8">
        <f>'30.06.2014'!AP26</f>
        <v>1.3348698467195439</v>
      </c>
    </row>
    <row r="27" spans="1:36" x14ac:dyDescent="0.25">
      <c r="A27" s="55" t="s">
        <v>102</v>
      </c>
      <c r="B27" s="4">
        <v>86.088999999999999</v>
      </c>
      <c r="C27" s="4">
        <v>29.715</v>
      </c>
      <c r="D27" s="4">
        <v>1.278</v>
      </c>
      <c r="E27" s="4">
        <v>82.031999999999996</v>
      </c>
      <c r="F27" s="4">
        <v>161.767</v>
      </c>
      <c r="G27" s="4">
        <v>6.4000000000000001E-2</v>
      </c>
      <c r="H27" s="4"/>
      <c r="I27" s="4">
        <v>0.62</v>
      </c>
      <c r="J27" s="4">
        <v>0.9</v>
      </c>
      <c r="K27" s="4">
        <v>1.22</v>
      </c>
      <c r="L27" s="4">
        <v>1.38</v>
      </c>
      <c r="M27" s="4">
        <f>I27*1.2</f>
        <v>0.74399999999999999</v>
      </c>
      <c r="N27" s="4">
        <f>J27*1.2</f>
        <v>1.08</v>
      </c>
      <c r="O27" s="4">
        <f>K27*1.2</f>
        <v>1.464</v>
      </c>
      <c r="P27" s="4">
        <f>L27*1.2</f>
        <v>1.6559999999999999</v>
      </c>
      <c r="Q27" s="4">
        <v>53.636000000000003</v>
      </c>
      <c r="R27" s="4">
        <v>26.614999999999998</v>
      </c>
      <c r="S27" s="4">
        <v>1.1499999999999999</v>
      </c>
      <c r="T27" s="4">
        <v>100.179</v>
      </c>
      <c r="U27" s="4">
        <v>239.465</v>
      </c>
      <c r="V27" s="4">
        <v>8.7999999999999995E-2</v>
      </c>
      <c r="W27" s="4"/>
      <c r="X27" s="4"/>
      <c r="Y27" s="4"/>
      <c r="Z27" s="4"/>
      <c r="AA27" s="4"/>
      <c r="AB27" s="4"/>
      <c r="AC27" s="4">
        <f t="shared" si="2"/>
        <v>0</v>
      </c>
      <c r="AD27" s="4">
        <f t="shared" si="3"/>
        <v>0</v>
      </c>
      <c r="AE27" s="4">
        <f t="shared" si="4"/>
        <v>0</v>
      </c>
      <c r="AF27" s="4">
        <f t="shared" si="5"/>
        <v>0</v>
      </c>
      <c r="AG27" s="8">
        <f t="shared" ref="AG27:AG43" si="7">(Q27+W27)/B27</f>
        <v>0.62302965535666577</v>
      </c>
      <c r="AH27" s="8">
        <f>'30.06.2014'!AN27</f>
        <v>0.8606669093828474</v>
      </c>
      <c r="AI27" s="8">
        <f t="shared" si="6"/>
        <v>0.89567558472152109</v>
      </c>
      <c r="AJ27" s="8">
        <f>'30.06.2014'!AP27</f>
        <v>0.86016127017612043</v>
      </c>
    </row>
    <row r="28" spans="1:36" x14ac:dyDescent="0.25">
      <c r="A28" s="54" t="s">
        <v>30</v>
      </c>
      <c r="B28" s="4">
        <v>202.804</v>
      </c>
      <c r="C28" s="4">
        <v>88.013999999999996</v>
      </c>
      <c r="D28" s="4">
        <v>0</v>
      </c>
      <c r="E28" s="4">
        <v>201.33500000000001</v>
      </c>
      <c r="F28" s="4">
        <v>364.75099999999998</v>
      </c>
      <c r="G28" s="4">
        <v>0</v>
      </c>
      <c r="H28" s="4"/>
      <c r="I28" s="4">
        <v>0.76400000000000001</v>
      </c>
      <c r="J28" s="4">
        <v>0.76400000000000001</v>
      </c>
      <c r="K28" s="4">
        <v>0.64500000000000002</v>
      </c>
      <c r="L28" s="4">
        <v>0.64500000000000002</v>
      </c>
      <c r="M28" s="4">
        <v>0.91700000000000004</v>
      </c>
      <c r="N28" s="4">
        <v>0.91700000000000004</v>
      </c>
      <c r="O28" s="4">
        <v>0.77400000000000002</v>
      </c>
      <c r="P28" s="4">
        <v>0.77400000000000002</v>
      </c>
      <c r="Q28" s="4">
        <v>154.94200000000001</v>
      </c>
      <c r="R28" s="4">
        <v>67.242999999999995</v>
      </c>
      <c r="S28" s="4">
        <v>0</v>
      </c>
      <c r="T28" s="4">
        <v>129.86099999999999</v>
      </c>
      <c r="U28" s="4">
        <v>235.26400000000001</v>
      </c>
      <c r="V28" s="4">
        <v>0</v>
      </c>
      <c r="W28" s="4"/>
      <c r="X28" s="4"/>
      <c r="Y28" s="4"/>
      <c r="Z28" s="4"/>
      <c r="AA28" s="4"/>
      <c r="AB28" s="4"/>
      <c r="AC28" s="4">
        <f t="shared" si="2"/>
        <v>0</v>
      </c>
      <c r="AD28" s="4">
        <f t="shared" si="3"/>
        <v>0</v>
      </c>
      <c r="AE28" s="4">
        <f t="shared" si="4"/>
        <v>0</v>
      </c>
      <c r="AF28" s="4">
        <f t="shared" si="5"/>
        <v>0</v>
      </c>
      <c r="AG28" s="8">
        <f t="shared" si="7"/>
        <v>0.76399873769748139</v>
      </c>
      <c r="AH28" s="8">
        <f>'30.06.2014'!AN28</f>
        <v>0.91366497173132299</v>
      </c>
      <c r="AI28" s="8">
        <f t="shared" si="6"/>
        <v>0.76400345399595515</v>
      </c>
      <c r="AJ28" s="8">
        <f>'30.06.2014'!AP28</f>
        <v>0.93629349250254756</v>
      </c>
    </row>
    <row r="29" spans="1:36" x14ac:dyDescent="0.25">
      <c r="A29" s="54" t="s">
        <v>31</v>
      </c>
      <c r="B29" s="4">
        <v>82.738</v>
      </c>
      <c r="C29" s="4">
        <v>47.920999999999999</v>
      </c>
      <c r="D29" s="4">
        <v>0</v>
      </c>
      <c r="E29" s="4">
        <v>78.588999999999999</v>
      </c>
      <c r="F29" s="4">
        <v>75.173000000000002</v>
      </c>
      <c r="G29" s="4">
        <v>0</v>
      </c>
      <c r="H29" s="4"/>
      <c r="I29" s="4">
        <v>0.71</v>
      </c>
      <c r="J29" s="4">
        <v>0.71</v>
      </c>
      <c r="K29" s="4">
        <v>0.94</v>
      </c>
      <c r="L29" s="4">
        <v>0.94</v>
      </c>
      <c r="M29" s="4">
        <v>0.85</v>
      </c>
      <c r="N29" s="4">
        <v>0.85</v>
      </c>
      <c r="O29" s="4">
        <v>1.1299999999999999</v>
      </c>
      <c r="P29" s="4">
        <v>1.1299999999999999</v>
      </c>
      <c r="Q29" s="4">
        <v>60.081000000000003</v>
      </c>
      <c r="R29" s="4">
        <v>34.343000000000004</v>
      </c>
      <c r="S29" s="4">
        <v>0</v>
      </c>
      <c r="T29" s="4">
        <v>71.887</v>
      </c>
      <c r="U29" s="4">
        <v>70.387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f t="shared" si="2"/>
        <v>0</v>
      </c>
      <c r="AD29" s="4">
        <f t="shared" si="3"/>
        <v>0</v>
      </c>
      <c r="AE29" s="4">
        <f t="shared" si="4"/>
        <v>0</v>
      </c>
      <c r="AF29" s="4">
        <f t="shared" si="5"/>
        <v>0</v>
      </c>
      <c r="AG29" s="8">
        <f t="shared" si="7"/>
        <v>0.72615968478812642</v>
      </c>
      <c r="AH29" s="8">
        <f>'30.06.2014'!AN29</f>
        <v>1.147792737926721</v>
      </c>
      <c r="AI29" s="8">
        <f t="shared" si="6"/>
        <v>0.71665866739007955</v>
      </c>
      <c r="AJ29" s="8">
        <f>'30.06.2014'!AP29</f>
        <v>2.0623006574874418</v>
      </c>
    </row>
    <row r="30" spans="1:36" x14ac:dyDescent="0.25">
      <c r="A30" s="54" t="s">
        <v>32</v>
      </c>
      <c r="B30" s="4">
        <v>64.039000000000001</v>
      </c>
      <c r="C30" s="4">
        <v>43.48</v>
      </c>
      <c r="D30" s="4"/>
      <c r="E30" s="4">
        <v>50.304000000000002</v>
      </c>
      <c r="F30" s="4">
        <v>116.218</v>
      </c>
      <c r="G30" s="4"/>
      <c r="H30" s="4"/>
      <c r="I30" s="4">
        <v>1.1399999999999999</v>
      </c>
      <c r="J30" s="4">
        <v>1.29</v>
      </c>
      <c r="K30" s="4">
        <v>1.1399999999999999</v>
      </c>
      <c r="L30" s="4">
        <v>2</v>
      </c>
      <c r="M30" s="4">
        <v>1.3680000000000001</v>
      </c>
      <c r="N30" s="4">
        <v>1.548</v>
      </c>
      <c r="O30" s="4">
        <v>1.3680000000000001</v>
      </c>
      <c r="P30" s="4">
        <v>2.4</v>
      </c>
      <c r="Q30" s="4">
        <v>72.759</v>
      </c>
      <c r="R30" s="4">
        <v>56.183</v>
      </c>
      <c r="S30" s="4"/>
      <c r="T30" s="4">
        <v>57.56</v>
      </c>
      <c r="U30" s="4">
        <v>232.012</v>
      </c>
      <c r="V30" s="4"/>
      <c r="W30" s="4"/>
      <c r="X30" s="4"/>
      <c r="Y30" s="4"/>
      <c r="Z30" s="4"/>
      <c r="AA30" s="4"/>
      <c r="AB30" s="4"/>
      <c r="AC30" s="4">
        <v>0</v>
      </c>
      <c r="AD30" s="4">
        <v>0</v>
      </c>
      <c r="AE30" s="4">
        <v>0</v>
      </c>
      <c r="AF30" s="4">
        <v>0</v>
      </c>
      <c r="AG30" s="8">
        <f t="shared" si="7"/>
        <v>1.1361670232202252</v>
      </c>
      <c r="AH30" s="8">
        <f>'30.06.2014'!AN30</f>
        <v>0.58327522926038533</v>
      </c>
      <c r="AI30" s="8">
        <f t="shared" si="6"/>
        <v>1.2921573137074518</v>
      </c>
      <c r="AJ30" s="8">
        <f>'30.06.2014'!AP30</f>
        <v>0.86267701835071275</v>
      </c>
    </row>
    <row r="31" spans="1:36" x14ac:dyDescent="0.25">
      <c r="A31" s="54" t="s">
        <v>33</v>
      </c>
      <c r="B31" s="4">
        <v>279.01499999999999</v>
      </c>
      <c r="C31" s="4">
        <v>35.755000000000003</v>
      </c>
      <c r="D31" s="4">
        <v>0</v>
      </c>
      <c r="E31" s="4">
        <v>278.822</v>
      </c>
      <c r="F31" s="4">
        <v>89.075999999999993</v>
      </c>
      <c r="G31" s="4">
        <v>0</v>
      </c>
      <c r="H31" s="4">
        <v>331.53100000000001</v>
      </c>
      <c r="I31" s="4">
        <v>0.77</v>
      </c>
      <c r="J31" s="4">
        <v>0.89</v>
      </c>
      <c r="K31" s="4">
        <v>0.59</v>
      </c>
      <c r="L31" s="4">
        <v>0.75</v>
      </c>
      <c r="M31" s="4">
        <v>0.92400000000000004</v>
      </c>
      <c r="N31" s="4">
        <v>1.0680000000000001</v>
      </c>
      <c r="O31" s="4">
        <v>0.70799999999999996</v>
      </c>
      <c r="P31" s="4">
        <v>0.9</v>
      </c>
      <c r="Q31" s="4">
        <v>212.327</v>
      </c>
      <c r="R31" s="4">
        <v>31.821999999999999</v>
      </c>
      <c r="S31" s="4">
        <v>0</v>
      </c>
      <c r="T31" s="4">
        <v>162.58099999999999</v>
      </c>
      <c r="U31" s="4">
        <v>76.38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f t="shared" si="2"/>
        <v>0</v>
      </c>
      <c r="AD31" s="4">
        <f t="shared" si="3"/>
        <v>0</v>
      </c>
      <c r="AE31" s="4">
        <f t="shared" si="4"/>
        <v>0</v>
      </c>
      <c r="AF31" s="4">
        <f t="shared" si="5"/>
        <v>0</v>
      </c>
      <c r="AG31" s="8">
        <f t="shared" si="7"/>
        <v>0.76098776051466765</v>
      </c>
      <c r="AH31" s="8">
        <f>'30.06.2014'!AN31</f>
        <v>1.7458597350230416</v>
      </c>
      <c r="AI31" s="8">
        <f t="shared" si="6"/>
        <v>0.89000139840581727</v>
      </c>
      <c r="AJ31" s="8">
        <f>'30.06.2014'!AP31</f>
        <v>2.6606552449654339</v>
      </c>
    </row>
    <row r="32" spans="1:36" x14ac:dyDescent="0.25">
      <c r="A32" s="54" t="s">
        <v>34</v>
      </c>
      <c r="B32" s="4">
        <v>85.986000000000004</v>
      </c>
      <c r="C32" s="4">
        <v>22.3</v>
      </c>
      <c r="D32" s="4">
        <v>0</v>
      </c>
      <c r="E32" s="4">
        <v>74.53</v>
      </c>
      <c r="F32" s="4">
        <v>21.016999999999999</v>
      </c>
      <c r="G32" s="4">
        <v>0</v>
      </c>
      <c r="H32" s="4">
        <v>87.019000000000005</v>
      </c>
      <c r="I32" s="4">
        <v>0.89</v>
      </c>
      <c r="J32" s="4">
        <v>1.69</v>
      </c>
      <c r="K32" s="4">
        <v>1.32</v>
      </c>
      <c r="L32" s="4">
        <v>2.5299999999999998</v>
      </c>
      <c r="M32" s="4">
        <v>1.0680000000000001</v>
      </c>
      <c r="N32" s="4">
        <v>2.028</v>
      </c>
      <c r="O32" s="4">
        <v>1.5840000000000001</v>
      </c>
      <c r="P32" s="4">
        <v>3.036</v>
      </c>
      <c r="Q32" s="4">
        <v>78.753</v>
      </c>
      <c r="R32" s="4">
        <v>34.359000000000002</v>
      </c>
      <c r="S32" s="4"/>
      <c r="T32" s="4">
        <v>101.633</v>
      </c>
      <c r="U32" s="4">
        <v>48.17</v>
      </c>
      <c r="V32" s="4"/>
      <c r="W32" s="4"/>
      <c r="X32" s="4"/>
      <c r="Y32" s="4"/>
      <c r="Z32" s="4"/>
      <c r="AA32" s="4"/>
      <c r="AB32" s="4"/>
      <c r="AC32" s="4">
        <f t="shared" si="2"/>
        <v>0</v>
      </c>
      <c r="AD32" s="4">
        <f t="shared" si="3"/>
        <v>0</v>
      </c>
      <c r="AE32" s="4">
        <f t="shared" si="4"/>
        <v>0</v>
      </c>
      <c r="AF32" s="4">
        <f t="shared" si="5"/>
        <v>0</v>
      </c>
      <c r="AG32" s="8">
        <f t="shared" si="7"/>
        <v>0.91588165515316444</v>
      </c>
      <c r="AH32" s="8">
        <f>'30.06.2014'!AN32</f>
        <v>0.77999993665508316</v>
      </c>
      <c r="AI32" s="8">
        <f t="shared" si="6"/>
        <v>1.540762331838565</v>
      </c>
      <c r="AJ32" s="8">
        <f>'30.06.2014'!AP32</f>
        <v>1.7224394834182462</v>
      </c>
    </row>
    <row r="33" spans="1:36" x14ac:dyDescent="0.25">
      <c r="A33" s="54" t="s">
        <v>35</v>
      </c>
      <c r="B33" s="4">
        <v>6860</v>
      </c>
      <c r="C33" s="4">
        <v>2735</v>
      </c>
      <c r="D33" s="4">
        <v>0</v>
      </c>
      <c r="E33" s="4">
        <v>6832</v>
      </c>
      <c r="F33" s="4">
        <v>5116</v>
      </c>
      <c r="G33" s="4">
        <v>0</v>
      </c>
      <c r="H33" s="4">
        <v>10903</v>
      </c>
      <c r="I33" s="4">
        <v>0.95</v>
      </c>
      <c r="J33" s="4">
        <v>2.3199999999999998</v>
      </c>
      <c r="K33" s="4">
        <v>0.78</v>
      </c>
      <c r="L33" s="4">
        <v>1.72</v>
      </c>
      <c r="M33" s="4">
        <v>1.1399999999999999</v>
      </c>
      <c r="N33" s="4">
        <v>2.78</v>
      </c>
      <c r="O33" s="4">
        <v>0.94</v>
      </c>
      <c r="P33" s="4">
        <v>2.06</v>
      </c>
      <c r="Q33" s="4">
        <v>6517</v>
      </c>
      <c r="R33" s="4">
        <v>5806</v>
      </c>
      <c r="S33" s="4">
        <v>0</v>
      </c>
      <c r="T33" s="4">
        <v>5329</v>
      </c>
      <c r="U33" s="4">
        <v>7493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f t="shared" si="2"/>
        <v>0</v>
      </c>
      <c r="AD33" s="4">
        <f t="shared" si="3"/>
        <v>0</v>
      </c>
      <c r="AE33" s="4">
        <f t="shared" si="4"/>
        <v>0</v>
      </c>
      <c r="AF33" s="4">
        <f t="shared" si="5"/>
        <v>0</v>
      </c>
      <c r="AG33" s="8">
        <f t="shared" si="7"/>
        <v>0.95</v>
      </c>
      <c r="AH33" s="8">
        <f>'30.06.2014'!AN33</f>
        <v>1.1250541323828245</v>
      </c>
      <c r="AI33" s="8">
        <f t="shared" si="6"/>
        <v>2.122851919561243</v>
      </c>
      <c r="AJ33" s="8">
        <f>'30.06.2014'!AP33</f>
        <v>1.3302472250252271</v>
      </c>
    </row>
    <row r="34" spans="1:36" x14ac:dyDescent="0.25">
      <c r="A34" s="54" t="s">
        <v>36</v>
      </c>
      <c r="B34" s="4">
        <v>63.982999999999997</v>
      </c>
      <c r="C34" s="4">
        <v>39.924999999999997</v>
      </c>
      <c r="D34" s="4">
        <v>0</v>
      </c>
      <c r="E34" s="4">
        <v>56.715000000000003</v>
      </c>
      <c r="F34" s="4">
        <v>39.075000000000003</v>
      </c>
      <c r="G34" s="4">
        <v>0</v>
      </c>
      <c r="H34" s="4"/>
      <c r="I34" s="4">
        <v>0.89</v>
      </c>
      <c r="J34" s="4">
        <v>1.05</v>
      </c>
      <c r="K34" s="4">
        <v>1.1299999999999999</v>
      </c>
      <c r="L34" s="4">
        <v>1.33</v>
      </c>
      <c r="M34" s="4">
        <v>1.07</v>
      </c>
      <c r="N34" s="4">
        <v>1.26</v>
      </c>
      <c r="O34" s="4">
        <v>1.35</v>
      </c>
      <c r="P34" s="4">
        <v>1.59</v>
      </c>
      <c r="Q34" s="4">
        <v>57.072000000000003</v>
      </c>
      <c r="R34" s="4">
        <v>41.920999999999999</v>
      </c>
      <c r="S34" s="4">
        <v>0</v>
      </c>
      <c r="T34" s="4">
        <v>63.807000000000002</v>
      </c>
      <c r="U34" s="4">
        <v>51.774999999999999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f t="shared" si="2"/>
        <v>0</v>
      </c>
      <c r="AD34" s="4">
        <f t="shared" si="3"/>
        <v>0</v>
      </c>
      <c r="AE34" s="4">
        <f t="shared" si="4"/>
        <v>0</v>
      </c>
      <c r="AF34" s="4">
        <f t="shared" si="5"/>
        <v>0</v>
      </c>
      <c r="AG34" s="8">
        <f t="shared" si="7"/>
        <v>0.89198693402935159</v>
      </c>
      <c r="AH34" s="8">
        <f>'30.06.2014'!AN34</f>
        <v>1.0006836060673001</v>
      </c>
      <c r="AI34" s="8">
        <f t="shared" si="6"/>
        <v>1.0499937382592361</v>
      </c>
      <c r="AJ34" s="8">
        <f>'30.06.2014'!AP34</f>
        <v>1.3414207524085013</v>
      </c>
    </row>
    <row r="35" spans="1:36" x14ac:dyDescent="0.25">
      <c r="A35" s="54" t="s">
        <v>79</v>
      </c>
      <c r="B35" s="7">
        <v>1423.1279999999999</v>
      </c>
      <c r="C35" s="4">
        <v>744.68799999999999</v>
      </c>
      <c r="D35" s="4">
        <v>0</v>
      </c>
      <c r="E35" s="4">
        <v>1425.3440000000001</v>
      </c>
      <c r="F35" s="4">
        <v>959.87400000000002</v>
      </c>
      <c r="G35" s="4">
        <v>0</v>
      </c>
      <c r="H35" s="4">
        <v>1802.748</v>
      </c>
      <c r="I35" s="4">
        <v>0.57999999999999996</v>
      </c>
      <c r="J35" s="4">
        <v>0.57999999999999996</v>
      </c>
      <c r="K35" s="4">
        <v>1</v>
      </c>
      <c r="L35" s="4">
        <v>1</v>
      </c>
      <c r="M35" s="4">
        <v>0.69599999999999995</v>
      </c>
      <c r="N35" s="4">
        <v>0.69599999999999995</v>
      </c>
      <c r="O35" s="4">
        <v>1.2</v>
      </c>
      <c r="P35" s="4">
        <v>1.2</v>
      </c>
      <c r="Q35" s="4">
        <v>826.00599999999997</v>
      </c>
      <c r="R35" s="4">
        <v>432.24200000000002</v>
      </c>
      <c r="S35" s="4">
        <v>0</v>
      </c>
      <c r="T35" s="4">
        <v>1425.355</v>
      </c>
      <c r="U35" s="4">
        <v>1272.337</v>
      </c>
      <c r="V35" s="4"/>
      <c r="W35" s="4"/>
      <c r="X35" s="4"/>
      <c r="Y35" s="4"/>
      <c r="Z35" s="4"/>
      <c r="AA35" s="4"/>
      <c r="AB35" s="4"/>
      <c r="AC35" s="4">
        <f t="shared" si="2"/>
        <v>0</v>
      </c>
      <c r="AD35" s="4">
        <f t="shared" si="3"/>
        <v>0</v>
      </c>
      <c r="AE35" s="4">
        <f t="shared" si="4"/>
        <v>0</v>
      </c>
      <c r="AF35" s="4">
        <f t="shared" si="5"/>
        <v>0</v>
      </c>
      <c r="AG35" s="8">
        <f t="shared" si="7"/>
        <v>0.58041581642691309</v>
      </c>
      <c r="AH35" s="8">
        <f>'30.06.2014'!AN35</f>
        <v>1.394953432965129</v>
      </c>
      <c r="AI35" s="8">
        <f t="shared" si="6"/>
        <v>0.58043368497948133</v>
      </c>
      <c r="AJ35" s="8">
        <f>'30.06.2014'!AP35</f>
        <v>1.3257422512234911</v>
      </c>
    </row>
    <row r="36" spans="1:36" x14ac:dyDescent="0.25">
      <c r="A36" s="54" t="s">
        <v>37</v>
      </c>
      <c r="B36" s="4">
        <v>20.646000000000001</v>
      </c>
      <c r="C36" s="4">
        <v>6.5039999999999996</v>
      </c>
      <c r="D36" s="4">
        <v>0</v>
      </c>
      <c r="E36" s="4">
        <v>19.945</v>
      </c>
      <c r="F36" s="4">
        <v>6.3179999999999996</v>
      </c>
      <c r="G36" s="4">
        <v>0</v>
      </c>
      <c r="H36" s="4"/>
      <c r="I36" s="4">
        <v>0.70399999999999996</v>
      </c>
      <c r="J36" s="4">
        <v>0.70399999999999996</v>
      </c>
      <c r="K36" s="4">
        <v>1.3540000000000001</v>
      </c>
      <c r="L36" s="4">
        <v>1.3540000000000001</v>
      </c>
      <c r="M36" s="4">
        <v>0.84</v>
      </c>
      <c r="N36" s="4">
        <v>0.84</v>
      </c>
      <c r="O36" s="4">
        <v>1.62</v>
      </c>
      <c r="P36" s="4">
        <v>1.62</v>
      </c>
      <c r="Q36" s="4">
        <v>14.535</v>
      </c>
      <c r="R36" s="4">
        <v>4.5789999999999997</v>
      </c>
      <c r="S36" s="4">
        <v>0</v>
      </c>
      <c r="T36" s="4">
        <v>27.006</v>
      </c>
      <c r="U36" s="4">
        <v>8.5540000000000003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f t="shared" si="2"/>
        <v>0</v>
      </c>
      <c r="AD36" s="4">
        <f t="shared" si="3"/>
        <v>0</v>
      </c>
      <c r="AE36" s="4">
        <f t="shared" si="4"/>
        <v>0</v>
      </c>
      <c r="AF36" s="4">
        <f t="shared" si="5"/>
        <v>0</v>
      </c>
      <c r="AG36" s="8">
        <f t="shared" si="7"/>
        <v>0.70401046207497819</v>
      </c>
      <c r="AH36" s="8">
        <f>'30.06.2014'!AN36</f>
        <v>2.0163456664977191</v>
      </c>
      <c r="AI36" s="8">
        <f t="shared" si="6"/>
        <v>0.70402829028290281</v>
      </c>
      <c r="AJ36" s="8">
        <f>'30.06.2014'!AP36</f>
        <v>2.0273318872017354</v>
      </c>
    </row>
    <row r="37" spans="1:36" x14ac:dyDescent="0.25">
      <c r="A37" s="54" t="s">
        <v>38</v>
      </c>
      <c r="B37" s="4">
        <v>69.224000000000004</v>
      </c>
      <c r="C37" s="4">
        <v>16.905999999999999</v>
      </c>
      <c r="D37" s="4">
        <v>3.0870000000000002</v>
      </c>
      <c r="E37" s="4">
        <v>75.018000000000001</v>
      </c>
      <c r="F37" s="4">
        <v>16.988</v>
      </c>
      <c r="G37" s="4">
        <v>17.923999999999999</v>
      </c>
      <c r="H37" s="4"/>
      <c r="I37" s="4">
        <v>0.80400000000000005</v>
      </c>
      <c r="J37" s="4">
        <v>0.96299999999999997</v>
      </c>
      <c r="K37" s="4">
        <v>0.90300000000000002</v>
      </c>
      <c r="L37" s="4">
        <v>1.052</v>
      </c>
      <c r="M37" s="4">
        <v>0.96499999999999997</v>
      </c>
      <c r="N37" s="4">
        <v>1.1559999999999999</v>
      </c>
      <c r="O37" s="4">
        <v>1.0840000000000001</v>
      </c>
      <c r="P37" s="4">
        <v>1.262</v>
      </c>
      <c r="Q37" s="4">
        <v>55.219000000000001</v>
      </c>
      <c r="R37" s="4">
        <v>16.114000000000001</v>
      </c>
      <c r="S37" s="4">
        <v>2.863</v>
      </c>
      <c r="T37" s="4">
        <v>67.652000000000001</v>
      </c>
      <c r="U37" s="4">
        <v>17.904</v>
      </c>
      <c r="V37" s="4">
        <v>18.876999999999999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f t="shared" si="2"/>
        <v>0</v>
      </c>
      <c r="AD37" s="4">
        <f t="shared" si="3"/>
        <v>0</v>
      </c>
      <c r="AE37" s="4">
        <f t="shared" si="4"/>
        <v>0</v>
      </c>
      <c r="AF37" s="4">
        <f t="shared" si="5"/>
        <v>0</v>
      </c>
      <c r="AG37" s="8">
        <f t="shared" si="7"/>
        <v>0.79768577372009708</v>
      </c>
      <c r="AH37" s="8">
        <f>'30.06.2014'!AN37</f>
        <v>0.99347561941993767</v>
      </c>
      <c r="AI37" s="8">
        <f t="shared" si="6"/>
        <v>0.95315272684254126</v>
      </c>
      <c r="AJ37" s="8">
        <f>'30.06.2014'!AP37</f>
        <v>1.1331147790950331</v>
      </c>
    </row>
    <row r="38" spans="1:36" x14ac:dyDescent="0.25">
      <c r="A38" s="54" t="s">
        <v>39</v>
      </c>
      <c r="B38" s="4">
        <v>122.01300000000001</v>
      </c>
      <c r="C38" s="4">
        <v>34.591000000000001</v>
      </c>
      <c r="D38" s="4">
        <v>0</v>
      </c>
      <c r="E38" s="4">
        <v>118.628</v>
      </c>
      <c r="F38" s="4">
        <v>52.676000000000002</v>
      </c>
      <c r="G38" s="4">
        <v>0</v>
      </c>
      <c r="H38" s="4"/>
      <c r="I38" s="4">
        <v>1.01</v>
      </c>
      <c r="J38" s="4">
        <v>1.01</v>
      </c>
      <c r="K38" s="4">
        <v>1.18</v>
      </c>
      <c r="L38" s="4">
        <v>1.18</v>
      </c>
      <c r="M38" s="4">
        <v>1.21</v>
      </c>
      <c r="N38" s="4">
        <v>1.21</v>
      </c>
      <c r="O38" s="4">
        <v>1.42</v>
      </c>
      <c r="P38" s="4">
        <v>1.42</v>
      </c>
      <c r="Q38" s="4">
        <v>122.947</v>
      </c>
      <c r="R38" s="4">
        <v>34.886000000000003</v>
      </c>
      <c r="S38" s="4">
        <v>0</v>
      </c>
      <c r="T38" s="4">
        <v>139.62799999999999</v>
      </c>
      <c r="U38" s="4">
        <v>61.500999999999998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/>
      <c r="AC38" s="4">
        <f t="shared" si="2"/>
        <v>0</v>
      </c>
      <c r="AD38" s="4">
        <f t="shared" si="3"/>
        <v>0</v>
      </c>
      <c r="AE38" s="4">
        <f t="shared" si="4"/>
        <v>0</v>
      </c>
      <c r="AF38" s="4">
        <f t="shared" si="5"/>
        <v>0</v>
      </c>
      <c r="AG38" s="8">
        <f t="shared" si="7"/>
        <v>1.0076549220165065</v>
      </c>
      <c r="AH38" s="8">
        <f>'30.06.2014'!AN38</f>
        <v>1.1753008807906946</v>
      </c>
      <c r="AI38" s="8">
        <f t="shared" si="6"/>
        <v>1.0085282298863867</v>
      </c>
      <c r="AJ38" s="8">
        <f>'30.06.2014'!AP38</f>
        <v>1.1812895648935866</v>
      </c>
    </row>
    <row r="39" spans="1:36" x14ac:dyDescent="0.25">
      <c r="A39" s="54" t="s">
        <v>96</v>
      </c>
      <c r="B39" s="4">
        <v>46.183</v>
      </c>
      <c r="C39" s="4">
        <v>9.1590000000000007</v>
      </c>
      <c r="D39" s="4">
        <v>0</v>
      </c>
      <c r="E39" s="4">
        <v>44.947000000000003</v>
      </c>
      <c r="F39" s="4">
        <v>7.9569999999999999</v>
      </c>
      <c r="G39" s="4">
        <v>0</v>
      </c>
      <c r="H39" s="4"/>
      <c r="I39" s="4">
        <v>0.88</v>
      </c>
      <c r="J39" s="4">
        <v>0.88</v>
      </c>
      <c r="K39" s="4">
        <v>1.91</v>
      </c>
      <c r="L39" s="4">
        <v>1.91</v>
      </c>
      <c r="M39" s="4">
        <v>1.0551999999999999</v>
      </c>
      <c r="N39" s="4">
        <v>1.0551999999999999</v>
      </c>
      <c r="O39" s="4">
        <v>2.2978999999999998</v>
      </c>
      <c r="P39" s="4">
        <v>2.2978999999999998</v>
      </c>
      <c r="Q39" s="4">
        <v>40.640999999999998</v>
      </c>
      <c r="R39" s="4">
        <v>8.06</v>
      </c>
      <c r="S39" s="4">
        <v>0</v>
      </c>
      <c r="T39" s="4">
        <v>85.849000000000004</v>
      </c>
      <c r="U39" s="4">
        <v>15.198</v>
      </c>
      <c r="V39" s="4">
        <v>0</v>
      </c>
      <c r="W39" s="4"/>
      <c r="X39" s="4"/>
      <c r="Y39" s="4"/>
      <c r="Z39" s="4"/>
      <c r="AA39" s="4"/>
      <c r="AB39" s="4"/>
      <c r="AC39" s="4">
        <f t="shared" si="2"/>
        <v>0</v>
      </c>
      <c r="AD39" s="4">
        <f t="shared" si="3"/>
        <v>0</v>
      </c>
      <c r="AE39" s="4">
        <f t="shared" si="4"/>
        <v>0</v>
      </c>
      <c r="AF39" s="4">
        <f t="shared" si="5"/>
        <v>0</v>
      </c>
      <c r="AG39" s="8">
        <f t="shared" si="7"/>
        <v>0.87999913388043216</v>
      </c>
      <c r="AH39" s="8">
        <f>'30.06.2014'!AN39</f>
        <v>1.9251703506730928</v>
      </c>
      <c r="AI39" s="8">
        <f t="shared" si="6"/>
        <v>0.88000873457801065</v>
      </c>
      <c r="AJ39" s="8">
        <f>'30.06.2014'!AP39</f>
        <v>1.914970368461737</v>
      </c>
    </row>
    <row r="40" spans="1:36" x14ac:dyDescent="0.25">
      <c r="A40" s="54" t="s">
        <v>40</v>
      </c>
      <c r="B40" s="4">
        <v>25.544</v>
      </c>
      <c r="C40" s="4">
        <v>8.86</v>
      </c>
      <c r="D40" s="4">
        <v>0</v>
      </c>
      <c r="E40" s="4">
        <v>24.933</v>
      </c>
      <c r="F40" s="4">
        <v>11.036</v>
      </c>
      <c r="G40" s="4">
        <v>0</v>
      </c>
      <c r="H40" s="4"/>
      <c r="I40" s="4">
        <v>0.77</v>
      </c>
      <c r="J40" s="4">
        <v>0.77</v>
      </c>
      <c r="K40" s="4">
        <v>0.95</v>
      </c>
      <c r="L40" s="4">
        <v>0.95</v>
      </c>
      <c r="M40" s="4">
        <v>0.92</v>
      </c>
      <c r="N40" s="4">
        <v>0.92</v>
      </c>
      <c r="O40" s="4">
        <v>1.1399999999999999</v>
      </c>
      <c r="P40" s="4">
        <v>1.1399999999999999</v>
      </c>
      <c r="Q40" s="4">
        <v>19.747</v>
      </c>
      <c r="R40" s="4">
        <v>6.851</v>
      </c>
      <c r="S40" s="4">
        <v>0</v>
      </c>
      <c r="T40" s="4">
        <v>23.736000000000001</v>
      </c>
      <c r="U40" s="4">
        <v>10.506</v>
      </c>
      <c r="V40" s="4">
        <v>0</v>
      </c>
      <c r="W40" s="4"/>
      <c r="X40" s="4"/>
      <c r="Y40" s="4"/>
      <c r="Z40" s="4"/>
      <c r="AA40" s="4"/>
      <c r="AB40" s="4"/>
      <c r="AC40" s="4">
        <f t="shared" si="2"/>
        <v>0</v>
      </c>
      <c r="AD40" s="4">
        <f t="shared" si="3"/>
        <v>0</v>
      </c>
      <c r="AE40" s="4">
        <f t="shared" si="4"/>
        <v>0</v>
      </c>
      <c r="AF40" s="4">
        <f t="shared" si="5"/>
        <v>0</v>
      </c>
      <c r="AG40" s="8">
        <f t="shared" si="7"/>
        <v>0.7730582524271844</v>
      </c>
      <c r="AH40" s="8">
        <f>'30.06.2014'!AN40</f>
        <v>1.5499896843408294</v>
      </c>
      <c r="AI40" s="8">
        <f t="shared" si="6"/>
        <v>0.77325056433408579</v>
      </c>
      <c r="AJ40" s="8">
        <f>'30.06.2014'!AP40</f>
        <v>1.5500242130750608</v>
      </c>
    </row>
    <row r="41" spans="1:36" x14ac:dyDescent="0.25">
      <c r="A41" s="54" t="s">
        <v>41</v>
      </c>
      <c r="B41" s="4">
        <v>6.14</v>
      </c>
      <c r="C41" s="4">
        <v>1.3240000000000001</v>
      </c>
      <c r="D41" s="4">
        <v>2.9000000000000001E-2</v>
      </c>
      <c r="E41" s="4">
        <v>2.3650000000000002</v>
      </c>
      <c r="F41" s="4">
        <v>5.2249999999999996</v>
      </c>
      <c r="G41" s="4">
        <v>0</v>
      </c>
      <c r="H41" s="4"/>
      <c r="I41" s="4">
        <v>0.93</v>
      </c>
      <c r="J41" s="4">
        <v>0.93</v>
      </c>
      <c r="K41" s="4">
        <v>1.65</v>
      </c>
      <c r="L41" s="4">
        <v>1.65</v>
      </c>
      <c r="M41" s="4">
        <v>1.1160000000000001</v>
      </c>
      <c r="N41" s="4">
        <v>1.1160000000000001</v>
      </c>
      <c r="O41" s="4">
        <v>1.98</v>
      </c>
      <c r="P41" s="4">
        <v>1.98</v>
      </c>
      <c r="Q41" s="4">
        <v>5.7110000000000003</v>
      </c>
      <c r="R41" s="4">
        <v>1.2310000000000001</v>
      </c>
      <c r="S41" s="4">
        <v>2.7E-2</v>
      </c>
      <c r="T41" s="4">
        <v>3.9020000000000001</v>
      </c>
      <c r="U41" s="4">
        <v>8.6210000000000004</v>
      </c>
      <c r="V41" s="4">
        <v>0</v>
      </c>
      <c r="W41" s="13">
        <v>7.0170000000000003</v>
      </c>
      <c r="X41" s="4">
        <v>6.7000000000000004E-2</v>
      </c>
      <c r="Y41" s="4">
        <v>3.0000000000000001E-3</v>
      </c>
      <c r="Z41" s="4">
        <v>2.6960000000000002</v>
      </c>
      <c r="AA41" s="4">
        <v>0.315</v>
      </c>
      <c r="AB41" s="4">
        <v>0</v>
      </c>
      <c r="AC41" s="4">
        <f t="shared" si="2"/>
        <v>1.1428338762214985</v>
      </c>
      <c r="AD41" s="4">
        <f t="shared" si="3"/>
        <v>1.1399577167019028</v>
      </c>
      <c r="AE41" s="4">
        <f t="shared" si="4"/>
        <v>5.1736881005173693E-2</v>
      </c>
      <c r="AF41" s="4">
        <f t="shared" si="5"/>
        <v>6.0287081339712924E-2</v>
      </c>
      <c r="AG41" s="8">
        <f t="shared" si="7"/>
        <v>2.0729641693811081</v>
      </c>
      <c r="AH41" s="8">
        <f>'30.06.2014'!AN41</f>
        <v>2.9749518304431599</v>
      </c>
      <c r="AI41" s="8">
        <f t="shared" si="6"/>
        <v>0.98036253776435045</v>
      </c>
      <c r="AJ41" s="8">
        <f>'30.06.2014'!AP41</f>
        <v>2.0716655607166556</v>
      </c>
    </row>
    <row r="42" spans="1:36" x14ac:dyDescent="0.25">
      <c r="A42" s="54" t="s">
        <v>103</v>
      </c>
      <c r="B42" s="4">
        <v>274.10300000000001</v>
      </c>
      <c r="C42" s="4">
        <v>56.46</v>
      </c>
      <c r="D42" s="4">
        <v>0</v>
      </c>
      <c r="E42" s="4">
        <v>267.08100000000002</v>
      </c>
      <c r="F42" s="4">
        <v>65.215000000000003</v>
      </c>
      <c r="G42" s="4">
        <v>0</v>
      </c>
      <c r="H42" s="4"/>
      <c r="I42" s="4">
        <v>1.25</v>
      </c>
      <c r="J42" s="4">
        <v>1.47</v>
      </c>
      <c r="K42" s="4">
        <v>1.95</v>
      </c>
      <c r="L42" s="4">
        <v>2.2000000000000002</v>
      </c>
      <c r="M42" s="4">
        <v>1.5</v>
      </c>
      <c r="N42" s="4">
        <v>1.76</v>
      </c>
      <c r="O42" s="4">
        <v>2.34</v>
      </c>
      <c r="P42" s="4">
        <v>2.64</v>
      </c>
      <c r="Q42" s="4">
        <v>343.35399999999998</v>
      </c>
      <c r="R42" s="4">
        <v>92.013000000000005</v>
      </c>
      <c r="S42" s="4">
        <v>0</v>
      </c>
      <c r="T42" s="4">
        <v>495.00299999999999</v>
      </c>
      <c r="U42" s="4">
        <v>120.42400000000001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f t="shared" si="2"/>
        <v>0</v>
      </c>
      <c r="AD42" s="4">
        <f t="shared" si="3"/>
        <v>0</v>
      </c>
      <c r="AE42" s="4">
        <f t="shared" si="4"/>
        <v>0</v>
      </c>
      <c r="AF42" s="4">
        <f t="shared" si="5"/>
        <v>0</v>
      </c>
      <c r="AG42" s="8">
        <f t="shared" si="7"/>
        <v>1.2526459031823802</v>
      </c>
      <c r="AH42" s="8">
        <f>'30.06.2014'!AN42</f>
        <v>1.9697015598232803</v>
      </c>
      <c r="AI42" s="8">
        <f t="shared" si="6"/>
        <v>1.629702444208289</v>
      </c>
      <c r="AJ42" s="8">
        <f>'30.06.2014'!AP42</f>
        <v>2.0436169913693742</v>
      </c>
    </row>
    <row r="43" spans="1:36" x14ac:dyDescent="0.25">
      <c r="A43" s="54" t="s">
        <v>42</v>
      </c>
      <c r="B43" s="4">
        <v>243.86699999999999</v>
      </c>
      <c r="C43" s="4">
        <v>93.9</v>
      </c>
      <c r="D43" s="4">
        <v>0.112</v>
      </c>
      <c r="E43" s="4">
        <v>246.12700000000001</v>
      </c>
      <c r="F43" s="4">
        <v>183.131</v>
      </c>
      <c r="G43" s="4">
        <v>9.6000000000000002E-2</v>
      </c>
      <c r="H43" s="4"/>
      <c r="I43" s="4">
        <v>0.77</v>
      </c>
      <c r="J43" s="4">
        <v>0.77</v>
      </c>
      <c r="K43" s="4">
        <v>0.99</v>
      </c>
      <c r="L43" s="4">
        <v>0.99</v>
      </c>
      <c r="M43" s="4">
        <v>0.92</v>
      </c>
      <c r="N43" s="4">
        <v>0.92</v>
      </c>
      <c r="O43" s="4">
        <v>1.19</v>
      </c>
      <c r="P43" s="4">
        <v>1.19</v>
      </c>
      <c r="Q43" s="4">
        <v>184.74299999999999</v>
      </c>
      <c r="R43" s="4">
        <v>71.406000000000006</v>
      </c>
      <c r="S43" s="4">
        <v>8.5000000000000006E-2</v>
      </c>
      <c r="T43" s="4">
        <v>240.22800000000001</v>
      </c>
      <c r="U43" s="4">
        <v>236.751</v>
      </c>
      <c r="V43" s="4">
        <v>9.4E-2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f t="shared" si="2"/>
        <v>0</v>
      </c>
      <c r="AD43" s="4">
        <f t="shared" si="3"/>
        <v>0</v>
      </c>
      <c r="AE43" s="4">
        <f t="shared" si="4"/>
        <v>0</v>
      </c>
      <c r="AF43" s="4">
        <f t="shared" si="5"/>
        <v>0</v>
      </c>
      <c r="AG43" s="8">
        <f t="shared" si="7"/>
        <v>0.75755637294098832</v>
      </c>
      <c r="AH43" s="8">
        <f>'30.06.2014'!AN43</f>
        <v>0.98600190202545479</v>
      </c>
      <c r="AI43" s="8">
        <f t="shared" si="6"/>
        <v>0.76044728434504794</v>
      </c>
      <c r="AJ43" s="8">
        <f>'30.06.2014'!AP43</f>
        <v>1.3010505317009606</v>
      </c>
    </row>
    <row r="44" spans="1:36" x14ac:dyDescent="0.25">
      <c r="A44" s="54" t="s">
        <v>104</v>
      </c>
      <c r="B44" s="4">
        <v>243.86699999999999</v>
      </c>
      <c r="C44" s="4">
        <v>93.9</v>
      </c>
      <c r="D44" s="4">
        <v>0.112</v>
      </c>
      <c r="E44" s="4">
        <v>246.12700000000001</v>
      </c>
      <c r="F44" s="4">
        <v>183.131</v>
      </c>
      <c r="G44" s="4">
        <v>9.6000000000000002E-2</v>
      </c>
      <c r="H44" s="4"/>
      <c r="I44" s="4">
        <v>0.77</v>
      </c>
      <c r="J44" s="4">
        <v>0.77</v>
      </c>
      <c r="K44" s="4">
        <v>0.99</v>
      </c>
      <c r="L44" s="4">
        <v>0.99</v>
      </c>
      <c r="M44" s="4">
        <v>0.92</v>
      </c>
      <c r="N44" s="4">
        <v>0.92</v>
      </c>
      <c r="O44" s="4">
        <v>1.19</v>
      </c>
      <c r="P44" s="4">
        <v>1.19</v>
      </c>
      <c r="Q44" s="4">
        <v>184.74299999999999</v>
      </c>
      <c r="R44" s="4">
        <v>71.406000000000006</v>
      </c>
      <c r="S44" s="4">
        <v>8.5000000000000006E-2</v>
      </c>
      <c r="T44" s="4">
        <v>240.22800000000001</v>
      </c>
      <c r="U44" s="4">
        <v>236.751</v>
      </c>
      <c r="V44" s="4">
        <v>9.4E-2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f t="shared" ref="AC44" si="8">W44/B44</f>
        <v>0</v>
      </c>
      <c r="AD44" s="4">
        <f t="shared" ref="AD44" si="9">Z44/E44</f>
        <v>0</v>
      </c>
      <c r="AE44" s="4">
        <f t="shared" ref="AE44" si="10">(X44+Y44)/(C44+D44)</f>
        <v>0</v>
      </c>
      <c r="AF44" s="4">
        <f t="shared" ref="AF44" si="11">(AA44+AB44)/(F44+G44)</f>
        <v>0</v>
      </c>
      <c r="AG44" s="8">
        <f t="shared" ref="AG44" si="12">(Q44+W44)/B44</f>
        <v>0.75755637294098832</v>
      </c>
      <c r="AH44" s="8">
        <f>'30.06.2014'!AN44</f>
        <v>1.4354112531837711</v>
      </c>
      <c r="AI44" s="8">
        <f t="shared" ref="AI44" si="13">(R44+X44)/C44</f>
        <v>0.76044728434504794</v>
      </c>
      <c r="AJ44" s="8">
        <f>'30.06.2014'!AP44</f>
        <v>1.4128125793714934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14</vt:i4>
      </vt:variant>
    </vt:vector>
  </HeadingPairs>
  <TitlesOfParts>
    <vt:vector size="14" baseType="lpstr">
      <vt:lpstr>30.06.2014</vt:lpstr>
      <vt:lpstr>elanike vee ja kanali hind </vt:lpstr>
      <vt:lpstr>elanike vee ja kanali hind +km</vt:lpstr>
      <vt:lpstr>el vee ja kanali hind+ab.+km</vt:lpstr>
      <vt:lpstr>elanike veeteenuse hind+km</vt:lpstr>
      <vt:lpstr>elanike veeteenuse hind+ab+km</vt:lpstr>
      <vt:lpstr>ettevõtete vee ja kanali hind</vt:lpstr>
      <vt:lpstr>tulu 1m3 vee müügist</vt:lpstr>
      <vt:lpstr>tulu 1m3 kanali müügist </vt:lpstr>
      <vt:lpstr>graafik 1 </vt:lpstr>
      <vt:lpstr>graafik 2</vt:lpstr>
      <vt:lpstr>graafik 3</vt:lpstr>
      <vt:lpstr>Leht2</vt:lpstr>
      <vt:lpstr>Leht3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Eda Joosep</dc:creator>
  <cp:lastModifiedBy>Eda Joosep</cp:lastModifiedBy>
  <cp:lastPrinted>2014-03-17T12:11:50Z</cp:lastPrinted>
  <dcterms:created xsi:type="dcterms:W3CDTF">2013-08-30T08:51:25Z</dcterms:created>
  <dcterms:modified xsi:type="dcterms:W3CDTF">2014-09-17T12:35:05Z</dcterms:modified>
</cp:coreProperties>
</file>