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ltsamaavh-my.sharepoint.com/personal/eda_poltsamaavh_ee/Documents/isiklik/EVEL veehinna ankeedid/EVEL veehinna ankeedid 2018 I poolaasta/"/>
    </mc:Choice>
  </mc:AlternateContent>
  <xr:revisionPtr revIDLastSave="1" documentId="13_ncr:1_{A319061D-8DE3-435E-925D-10461C9DC4A5}" xr6:coauthVersionLast="45" xr6:coauthVersionMax="45" xr10:uidLastSave="{D8DB9C2C-3DE9-445E-A0B3-FE288E9B35B0}"/>
  <bookViews>
    <workbookView xWindow="-120" yWindow="-120" windowWidth="29040" windowHeight="15840" xr2:uid="{00000000-000D-0000-FFFF-FFFF00000000}"/>
  </bookViews>
  <sheets>
    <sheet name="30.06.2018" sheetId="14" r:id="rId1"/>
    <sheet name="elanike vee ja kanali hind " sheetId="5" r:id="rId2"/>
    <sheet name="elanike vee ja kanali hind +km" sheetId="9" r:id="rId3"/>
    <sheet name="el vee ja kanali hind+ab.+km" sheetId="12" r:id="rId4"/>
    <sheet name="elanike veeteenuse hind+km" sheetId="7" r:id="rId5"/>
    <sheet name="elanike veeteenuse hind+ab+km" sheetId="13" r:id="rId6"/>
    <sheet name="ettevõtete vee ja kanali hind" sheetId="6" r:id="rId7"/>
    <sheet name="tulu 1m3 vee müügist" sheetId="10" r:id="rId8"/>
    <sheet name="tulu 1m3 kanali müügist " sheetId="11" r:id="rId9"/>
    <sheet name="graafik 1 " sheetId="15" r:id="rId10"/>
    <sheet name="graafik 2" sheetId="16" r:id="rId11"/>
    <sheet name="graafik 3" sheetId="17" r:id="rId12"/>
    <sheet name="Leht2" sheetId="2" r:id="rId13"/>
    <sheet name="Leht3" sheetId="3" r:id="rId1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4" i="14" l="1"/>
  <c r="AH4" i="14"/>
  <c r="AR4" i="17"/>
  <c r="L5" i="14"/>
  <c r="P5" i="14"/>
  <c r="N5" i="14"/>
  <c r="R5" i="14"/>
  <c r="AG5" i="14"/>
  <c r="AH5" i="14"/>
  <c r="AR5" i="17"/>
  <c r="AR6" i="17"/>
  <c r="L7" i="14"/>
  <c r="P7" i="14"/>
  <c r="N7" i="14"/>
  <c r="R7" i="14"/>
  <c r="AG7" i="14"/>
  <c r="AH7" i="14"/>
  <c r="AR7" i="17"/>
  <c r="R8" i="14"/>
  <c r="AG8" i="14"/>
  <c r="AH8" i="14"/>
  <c r="AR8" i="17"/>
  <c r="AG9" i="14"/>
  <c r="AH9" i="14"/>
  <c r="AR9" i="17"/>
  <c r="AG10" i="14"/>
  <c r="AH10" i="14"/>
  <c r="AR10" i="17"/>
  <c r="AG11" i="14"/>
  <c r="AH11" i="14"/>
  <c r="AR11" i="17"/>
  <c r="AG12" i="14"/>
  <c r="AH12" i="14"/>
  <c r="AR12" i="17"/>
  <c r="AG13" i="14"/>
  <c r="AH13" i="14"/>
  <c r="AR13" i="17"/>
  <c r="AG14" i="14"/>
  <c r="AH14" i="14"/>
  <c r="AR14" i="17"/>
  <c r="AG15" i="14"/>
  <c r="AH15" i="14"/>
  <c r="AR15" i="17"/>
  <c r="AG16" i="14"/>
  <c r="AH16" i="14"/>
  <c r="AR16" i="17"/>
  <c r="AG17" i="14"/>
  <c r="AH17" i="14"/>
  <c r="AR17" i="17"/>
  <c r="AG18" i="14"/>
  <c r="AH18" i="14"/>
  <c r="AR18" i="17"/>
  <c r="AG19" i="14"/>
  <c r="AH19" i="14"/>
  <c r="AR19" i="17"/>
  <c r="AG20" i="14"/>
  <c r="AH20" i="14"/>
  <c r="AR20" i="17"/>
  <c r="L21" i="14"/>
  <c r="P21" i="14"/>
  <c r="N21" i="14"/>
  <c r="R21" i="14"/>
  <c r="AG21" i="14"/>
  <c r="AH21" i="14"/>
  <c r="AR21" i="17"/>
  <c r="AG22" i="14"/>
  <c r="AH22" i="14"/>
  <c r="AR22" i="17"/>
  <c r="AG23" i="14"/>
  <c r="AH23" i="14"/>
  <c r="AR23" i="17"/>
  <c r="P24" i="14"/>
  <c r="R24" i="14"/>
  <c r="AG24" i="14"/>
  <c r="AH24" i="14"/>
  <c r="AR24" i="17"/>
  <c r="AG25" i="14"/>
  <c r="AH25" i="14"/>
  <c r="AR25" i="17"/>
  <c r="AG26" i="14"/>
  <c r="AH26" i="14"/>
  <c r="AR26" i="17"/>
  <c r="P27" i="14"/>
  <c r="R27" i="14"/>
  <c r="AG27" i="14"/>
  <c r="AH27" i="14"/>
  <c r="AR27" i="17"/>
  <c r="AG28" i="14"/>
  <c r="AH28" i="14"/>
  <c r="AR28" i="17"/>
  <c r="AG29" i="14"/>
  <c r="AH29" i="14"/>
  <c r="AR29" i="17"/>
  <c r="AG30" i="14"/>
  <c r="AH30" i="14"/>
  <c r="AR30" i="17"/>
  <c r="AG31" i="14"/>
  <c r="AH31" i="14"/>
  <c r="AR31" i="17"/>
  <c r="P32" i="14"/>
  <c r="R32" i="14"/>
  <c r="AR32" i="17"/>
  <c r="AG33" i="14"/>
  <c r="AH33" i="14"/>
  <c r="AR33" i="17"/>
  <c r="AG34" i="14"/>
  <c r="AH34" i="14"/>
  <c r="AR34" i="17"/>
  <c r="AG35" i="14"/>
  <c r="AH35" i="14"/>
  <c r="AR35" i="17"/>
  <c r="AG36" i="14"/>
  <c r="AH36" i="14"/>
  <c r="AR36" i="17"/>
  <c r="AG37" i="14"/>
  <c r="AH37" i="14"/>
  <c r="AR37" i="17"/>
  <c r="P38" i="14"/>
  <c r="R38" i="14"/>
  <c r="AG38" i="14"/>
  <c r="AH38" i="14"/>
  <c r="AR38" i="17"/>
  <c r="P39" i="14"/>
  <c r="R39" i="14"/>
  <c r="AG39" i="14"/>
  <c r="AH39" i="14"/>
  <c r="AR39" i="17"/>
  <c r="AG40" i="14"/>
  <c r="AH40" i="14"/>
  <c r="AR40" i="17"/>
  <c r="AG41" i="14"/>
  <c r="AH41" i="14"/>
  <c r="AR41" i="17"/>
  <c r="AG42" i="14"/>
  <c r="AH42" i="14"/>
  <c r="AR42" i="17"/>
  <c r="AG43" i="14"/>
  <c r="AH43" i="14"/>
  <c r="AR43" i="17"/>
  <c r="AG44" i="14"/>
  <c r="AH44" i="14"/>
  <c r="AR44" i="17"/>
  <c r="AG45" i="14"/>
  <c r="AH45" i="14"/>
  <c r="AR45" i="17"/>
  <c r="AG46" i="14"/>
  <c r="AH46" i="14"/>
  <c r="AR46" i="17"/>
  <c r="AG47" i="14"/>
  <c r="AH47" i="14"/>
  <c r="AR47" i="17"/>
  <c r="AG48" i="14"/>
  <c r="AH48" i="14"/>
  <c r="AR48" i="17"/>
  <c r="AR49" i="17"/>
  <c r="M5" i="14"/>
  <c r="AF5" i="14"/>
  <c r="AJ5" i="14"/>
  <c r="AL5" i="14"/>
  <c r="K5" i="14"/>
  <c r="AE5" i="14"/>
  <c r="AI5" i="14"/>
  <c r="AK5" i="14"/>
  <c r="AQ5" i="17"/>
  <c r="AE4" i="14"/>
  <c r="AI4" i="14"/>
  <c r="AK4" i="14"/>
  <c r="AF4" i="14"/>
  <c r="AJ4" i="14"/>
  <c r="AL4" i="14"/>
  <c r="AQ4" i="17"/>
  <c r="AE6" i="14"/>
  <c r="AI6" i="14"/>
  <c r="AK6" i="14"/>
  <c r="AF6" i="14"/>
  <c r="AJ6" i="14"/>
  <c r="AL6" i="14"/>
  <c r="AQ6" i="17"/>
  <c r="K7" i="14"/>
  <c r="AE7" i="14"/>
  <c r="AI7" i="14"/>
  <c r="AK7" i="14"/>
  <c r="M7" i="14"/>
  <c r="AF7" i="14"/>
  <c r="AJ7" i="14"/>
  <c r="AL7" i="14"/>
  <c r="AQ7" i="17"/>
  <c r="AE8" i="14"/>
  <c r="AI8" i="14"/>
  <c r="AK8" i="14"/>
  <c r="AF8" i="14"/>
  <c r="AJ8" i="14"/>
  <c r="AL8" i="14"/>
  <c r="AQ8" i="17"/>
  <c r="AE9" i="14"/>
  <c r="AI9" i="14"/>
  <c r="AK9" i="14"/>
  <c r="AF9" i="14"/>
  <c r="AJ9" i="14"/>
  <c r="AL9" i="14"/>
  <c r="AQ9" i="17"/>
  <c r="AE10" i="14"/>
  <c r="AI10" i="14"/>
  <c r="AK10" i="14"/>
  <c r="AF10" i="14"/>
  <c r="AJ10" i="14"/>
  <c r="AL10" i="14"/>
  <c r="AQ10" i="17"/>
  <c r="AE11" i="14"/>
  <c r="AI11" i="14"/>
  <c r="AK11" i="14"/>
  <c r="AF11" i="14"/>
  <c r="AJ11" i="14"/>
  <c r="AL11" i="14"/>
  <c r="AQ11" i="17"/>
  <c r="AE12" i="14"/>
  <c r="AI12" i="14"/>
  <c r="AK12" i="14"/>
  <c r="AF12" i="14"/>
  <c r="AJ12" i="14"/>
  <c r="AL12" i="14"/>
  <c r="AQ12" i="17"/>
  <c r="AE13" i="14"/>
  <c r="AI13" i="14"/>
  <c r="AK13" i="14"/>
  <c r="AF13" i="14"/>
  <c r="AJ13" i="14"/>
  <c r="AL13" i="14"/>
  <c r="AQ13" i="17"/>
  <c r="AE14" i="14"/>
  <c r="AI14" i="14"/>
  <c r="AK14" i="14"/>
  <c r="AF14" i="14"/>
  <c r="AJ14" i="14"/>
  <c r="AL14" i="14"/>
  <c r="AQ14" i="17"/>
  <c r="AE15" i="14"/>
  <c r="AI15" i="14"/>
  <c r="AK15" i="14"/>
  <c r="AF15" i="14"/>
  <c r="AJ15" i="14"/>
  <c r="AL15" i="14"/>
  <c r="AQ15" i="17"/>
  <c r="AE16" i="14"/>
  <c r="AI16" i="14"/>
  <c r="AK16" i="14"/>
  <c r="AF16" i="14"/>
  <c r="AJ16" i="14"/>
  <c r="AL16" i="14"/>
  <c r="AQ16" i="17"/>
  <c r="AE17" i="14"/>
  <c r="AI17" i="14"/>
  <c r="AK17" i="14"/>
  <c r="AF17" i="14"/>
  <c r="AJ17" i="14"/>
  <c r="AL17" i="14"/>
  <c r="AQ17" i="17"/>
  <c r="AE18" i="14"/>
  <c r="AI18" i="14"/>
  <c r="AK18" i="14"/>
  <c r="AF18" i="14"/>
  <c r="AJ18" i="14"/>
  <c r="AL18" i="14"/>
  <c r="AQ18" i="17"/>
  <c r="AE19" i="14"/>
  <c r="AI19" i="14"/>
  <c r="AK19" i="14"/>
  <c r="AF19" i="14"/>
  <c r="AJ19" i="14"/>
  <c r="AL19" i="14"/>
  <c r="AQ19" i="17"/>
  <c r="AE20" i="14"/>
  <c r="AI20" i="14"/>
  <c r="AK20" i="14"/>
  <c r="AF20" i="14"/>
  <c r="AJ20" i="14"/>
  <c r="AL20" i="14"/>
  <c r="AQ20" i="17"/>
  <c r="K21" i="14"/>
  <c r="AE21" i="14"/>
  <c r="AI21" i="14"/>
  <c r="AK21" i="14"/>
  <c r="M21" i="14"/>
  <c r="AF21" i="14"/>
  <c r="AJ21" i="14"/>
  <c r="AL21" i="14"/>
  <c r="AQ21" i="17"/>
  <c r="AE22" i="14"/>
  <c r="AI22" i="14"/>
  <c r="AK22" i="14"/>
  <c r="AF22" i="14"/>
  <c r="AJ22" i="14"/>
  <c r="AL22" i="14"/>
  <c r="AQ22" i="17"/>
  <c r="AE23" i="14"/>
  <c r="AI23" i="14"/>
  <c r="AK23" i="14"/>
  <c r="AF23" i="14"/>
  <c r="AJ23" i="14"/>
  <c r="AL23" i="14"/>
  <c r="AQ23" i="17"/>
  <c r="AE24" i="14"/>
  <c r="AI24" i="14"/>
  <c r="AK24" i="14"/>
  <c r="AF24" i="14"/>
  <c r="AJ24" i="14"/>
  <c r="AL24" i="14"/>
  <c r="AQ24" i="17"/>
  <c r="AE25" i="14"/>
  <c r="AI25" i="14"/>
  <c r="AK25" i="14"/>
  <c r="AF25" i="14"/>
  <c r="AJ25" i="14"/>
  <c r="AL25" i="14"/>
  <c r="AQ25" i="17"/>
  <c r="AE26" i="14"/>
  <c r="AI26" i="14"/>
  <c r="AK26" i="14"/>
  <c r="AF26" i="14"/>
  <c r="AJ26" i="14"/>
  <c r="AL26" i="14"/>
  <c r="AQ26" i="17"/>
  <c r="AE27" i="14"/>
  <c r="AI27" i="14"/>
  <c r="AK27" i="14"/>
  <c r="AF27" i="14"/>
  <c r="AJ27" i="14"/>
  <c r="AL27" i="14"/>
  <c r="AQ27" i="17"/>
  <c r="AE28" i="14"/>
  <c r="AI28" i="14"/>
  <c r="AK28" i="14"/>
  <c r="AF28" i="14"/>
  <c r="AJ28" i="14"/>
  <c r="AL28" i="14"/>
  <c r="AQ28" i="17"/>
  <c r="AE29" i="14"/>
  <c r="AI29" i="14"/>
  <c r="AK29" i="14"/>
  <c r="AF29" i="14"/>
  <c r="AJ29" i="14"/>
  <c r="AL29" i="14"/>
  <c r="AQ29" i="17"/>
  <c r="AE30" i="14"/>
  <c r="AI30" i="14"/>
  <c r="AK30" i="14"/>
  <c r="AF30" i="14"/>
  <c r="AJ30" i="14"/>
  <c r="AL30" i="14"/>
  <c r="AQ30" i="17"/>
  <c r="AE31" i="14"/>
  <c r="AI31" i="14"/>
  <c r="AK31" i="14"/>
  <c r="AF31" i="14"/>
  <c r="AJ31" i="14"/>
  <c r="AL31" i="14"/>
  <c r="AQ31" i="17"/>
  <c r="AI32" i="14"/>
  <c r="AK32" i="14"/>
  <c r="AJ32" i="14"/>
  <c r="AL32" i="14"/>
  <c r="AQ32" i="17"/>
  <c r="AE33" i="14"/>
  <c r="AI33" i="14"/>
  <c r="AK33" i="14"/>
  <c r="AF33" i="14"/>
  <c r="AJ33" i="14"/>
  <c r="AL33" i="14"/>
  <c r="AQ33" i="17"/>
  <c r="AE34" i="14"/>
  <c r="AI34" i="14"/>
  <c r="AK34" i="14"/>
  <c r="AF34" i="14"/>
  <c r="AJ34" i="14"/>
  <c r="AL34" i="14"/>
  <c r="AQ34" i="17"/>
  <c r="AE35" i="14"/>
  <c r="AI35" i="14"/>
  <c r="AK35" i="14"/>
  <c r="AF35" i="14"/>
  <c r="AJ35" i="14"/>
  <c r="AL35" i="14"/>
  <c r="AQ35" i="17"/>
  <c r="AE36" i="14"/>
  <c r="AI36" i="14"/>
  <c r="AK36" i="14"/>
  <c r="AF36" i="14"/>
  <c r="AJ36" i="14"/>
  <c r="AL36" i="14"/>
  <c r="AQ36" i="17"/>
  <c r="AE37" i="14"/>
  <c r="AI37" i="14"/>
  <c r="AK37" i="14"/>
  <c r="AF37" i="14"/>
  <c r="AJ37" i="14"/>
  <c r="AL37" i="14"/>
  <c r="AQ37" i="17"/>
  <c r="AE38" i="14"/>
  <c r="AI38" i="14"/>
  <c r="AK38" i="14"/>
  <c r="AF38" i="14"/>
  <c r="AJ38" i="14"/>
  <c r="AL38" i="14"/>
  <c r="AQ38" i="17"/>
  <c r="AE39" i="14"/>
  <c r="AI39" i="14"/>
  <c r="AK39" i="14"/>
  <c r="AF39" i="14"/>
  <c r="AJ39" i="14"/>
  <c r="AL39" i="14"/>
  <c r="AQ39" i="17"/>
  <c r="AE40" i="14"/>
  <c r="AI40" i="14"/>
  <c r="AK40" i="14"/>
  <c r="AF40" i="14"/>
  <c r="AJ40" i="14"/>
  <c r="AL40" i="14"/>
  <c r="AQ40" i="17"/>
  <c r="AE41" i="14"/>
  <c r="AI41" i="14"/>
  <c r="AK41" i="14"/>
  <c r="AF41" i="14"/>
  <c r="AJ41" i="14"/>
  <c r="AL41" i="14"/>
  <c r="AQ41" i="17"/>
  <c r="AE42" i="14"/>
  <c r="AI42" i="14"/>
  <c r="AK42" i="14"/>
  <c r="AF42" i="14"/>
  <c r="AJ42" i="14"/>
  <c r="AL42" i="14"/>
  <c r="AQ42" i="17"/>
  <c r="AE43" i="14"/>
  <c r="AI43" i="14"/>
  <c r="AK43" i="14"/>
  <c r="AF43" i="14"/>
  <c r="AJ43" i="14"/>
  <c r="AL43" i="14"/>
  <c r="AQ43" i="17"/>
  <c r="AE44" i="14"/>
  <c r="AI44" i="14"/>
  <c r="AK44" i="14"/>
  <c r="AF44" i="14"/>
  <c r="AJ44" i="14"/>
  <c r="AL44" i="14"/>
  <c r="AQ44" i="17"/>
  <c r="AE45" i="14"/>
  <c r="AI45" i="14"/>
  <c r="AK45" i="14"/>
  <c r="AF45" i="14"/>
  <c r="AJ45" i="14"/>
  <c r="AL45" i="14"/>
  <c r="AQ45" i="17"/>
  <c r="AE46" i="14"/>
  <c r="AI46" i="14"/>
  <c r="AK46" i="14"/>
  <c r="AF46" i="14"/>
  <c r="AJ46" i="14"/>
  <c r="AL46" i="14"/>
  <c r="AQ46" i="17"/>
  <c r="AE47" i="14"/>
  <c r="AI47" i="14"/>
  <c r="AK47" i="14"/>
  <c r="AF47" i="14"/>
  <c r="AJ47" i="14"/>
  <c r="AL47" i="14"/>
  <c r="AQ47" i="17"/>
  <c r="AE48" i="14"/>
  <c r="AI48" i="14"/>
  <c r="AK48" i="14"/>
  <c r="AF48" i="14"/>
  <c r="AJ48" i="14"/>
  <c r="AL48" i="14"/>
  <c r="AQ48" i="17"/>
  <c r="AQ49" i="17"/>
  <c r="AQ4" i="15"/>
  <c r="AQ5" i="15"/>
  <c r="AQ6" i="15"/>
  <c r="AQ7" i="15"/>
  <c r="AQ8" i="15"/>
  <c r="AQ9" i="15"/>
  <c r="AQ10" i="15"/>
  <c r="AQ11" i="15"/>
  <c r="AQ12" i="15"/>
  <c r="AQ13" i="15"/>
  <c r="AQ14" i="15"/>
  <c r="AQ15" i="15"/>
  <c r="AQ16" i="15"/>
  <c r="AQ17" i="15"/>
  <c r="AQ18" i="15"/>
  <c r="AQ19" i="15"/>
  <c r="AQ20" i="15"/>
  <c r="AQ21" i="15"/>
  <c r="AQ22" i="15"/>
  <c r="AQ23" i="15"/>
  <c r="AQ24" i="15"/>
  <c r="AQ25" i="15"/>
  <c r="AQ26" i="15"/>
  <c r="AQ27" i="15"/>
  <c r="AQ28" i="15"/>
  <c r="AQ29" i="15"/>
  <c r="AQ30" i="15"/>
  <c r="AQ31" i="15"/>
  <c r="AQ32" i="15"/>
  <c r="AQ33" i="15"/>
  <c r="AQ34" i="15"/>
  <c r="AQ35" i="15"/>
  <c r="AQ36" i="15"/>
  <c r="AQ37" i="15"/>
  <c r="AQ38" i="15"/>
  <c r="AQ39" i="15"/>
  <c r="AQ40" i="15"/>
  <c r="AQ41" i="15"/>
  <c r="AQ42" i="15"/>
  <c r="AQ43" i="15"/>
  <c r="AQ44" i="15"/>
  <c r="AQ45" i="15"/>
  <c r="AQ46" i="15"/>
  <c r="AQ47" i="15"/>
  <c r="AQ48" i="15"/>
  <c r="AQ49" i="15"/>
  <c r="Q5" i="14"/>
  <c r="O5" i="14"/>
  <c r="AP5" i="15"/>
  <c r="AP4" i="15"/>
  <c r="AP6" i="15"/>
  <c r="O7" i="14"/>
  <c r="Q7" i="14"/>
  <c r="AP7" i="15"/>
  <c r="Q8" i="14"/>
  <c r="AP8" i="15"/>
  <c r="AP9" i="15"/>
  <c r="AP10" i="15"/>
  <c r="AP11" i="15"/>
  <c r="AP12" i="15"/>
  <c r="AP13" i="15"/>
  <c r="AP14" i="15"/>
  <c r="AP15" i="15"/>
  <c r="AP16" i="15"/>
  <c r="AP17" i="15"/>
  <c r="AP18" i="15"/>
  <c r="AP19" i="15"/>
  <c r="AP20" i="15"/>
  <c r="O21" i="14"/>
  <c r="Q21" i="14"/>
  <c r="AP21" i="15"/>
  <c r="AP22" i="15"/>
  <c r="AP23" i="15"/>
  <c r="O24" i="14"/>
  <c r="Q24" i="14"/>
  <c r="AP24" i="15"/>
  <c r="AP25" i="15"/>
  <c r="AP26" i="15"/>
  <c r="O27" i="14"/>
  <c r="Q27" i="14"/>
  <c r="AP27" i="15"/>
  <c r="AP28" i="15"/>
  <c r="AP29" i="15"/>
  <c r="AP30" i="15"/>
  <c r="AP31" i="15"/>
  <c r="O32" i="14"/>
  <c r="Q32" i="14"/>
  <c r="AP32" i="15"/>
  <c r="AP33" i="15"/>
  <c r="AP34" i="15"/>
  <c r="AP35" i="15"/>
  <c r="AP36" i="15"/>
  <c r="AP37" i="15"/>
  <c r="O38" i="14"/>
  <c r="Q38" i="14"/>
  <c r="AP38" i="15"/>
  <c r="O39" i="14"/>
  <c r="Q39" i="14"/>
  <c r="AP39" i="15"/>
  <c r="AP40" i="15"/>
  <c r="AP41" i="15"/>
  <c r="AP42" i="15"/>
  <c r="AP43" i="15"/>
  <c r="AP44" i="15"/>
  <c r="AP45" i="15"/>
  <c r="AP46" i="15"/>
  <c r="AP47" i="15"/>
  <c r="AP48" i="15"/>
  <c r="AP49" i="15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AO5" i="13"/>
  <c r="AO4" i="13"/>
  <c r="AO6" i="13"/>
  <c r="AO7" i="13"/>
  <c r="AO8" i="13"/>
  <c r="AO9" i="13"/>
  <c r="AO10" i="13"/>
  <c r="AO11" i="13"/>
  <c r="AO12" i="13"/>
  <c r="AO13" i="13"/>
  <c r="AO14" i="13"/>
  <c r="AO15" i="13"/>
  <c r="AO16" i="13"/>
  <c r="AO17" i="13"/>
  <c r="AO18" i="13"/>
  <c r="AO19" i="13"/>
  <c r="AO20" i="13"/>
  <c r="AO21" i="13"/>
  <c r="AO22" i="13"/>
  <c r="AO23" i="13"/>
  <c r="AO24" i="13"/>
  <c r="AO25" i="13"/>
  <c r="AO26" i="13"/>
  <c r="AO27" i="13"/>
  <c r="AO28" i="13"/>
  <c r="AO29" i="13"/>
  <c r="AO30" i="13"/>
  <c r="AO31" i="13"/>
  <c r="AO32" i="13"/>
  <c r="AO33" i="13"/>
  <c r="AO34" i="13"/>
  <c r="AO35" i="13"/>
  <c r="AO36" i="13"/>
  <c r="AO37" i="13"/>
  <c r="AO38" i="13"/>
  <c r="AO39" i="13"/>
  <c r="AO40" i="13"/>
  <c r="AO41" i="13"/>
  <c r="AO42" i="13"/>
  <c r="AO43" i="13"/>
  <c r="AO44" i="13"/>
  <c r="AO45" i="13"/>
  <c r="AO46" i="13"/>
  <c r="AO47" i="13"/>
  <c r="AO48" i="13"/>
  <c r="AO49" i="13"/>
  <c r="AK5" i="7"/>
  <c r="AK4" i="7"/>
  <c r="AK6" i="7"/>
  <c r="AK7" i="7"/>
  <c r="AK8" i="7"/>
  <c r="AK9" i="7"/>
  <c r="AK10" i="7"/>
  <c r="AK11" i="7"/>
  <c r="AK12" i="7"/>
  <c r="AK13" i="7"/>
  <c r="AK14" i="7"/>
  <c r="AK15" i="7"/>
  <c r="AK16" i="7"/>
  <c r="AK17" i="7"/>
  <c r="AK18" i="7"/>
  <c r="AK19" i="7"/>
  <c r="AK20" i="7"/>
  <c r="AK21" i="7"/>
  <c r="AK22" i="7"/>
  <c r="AK23" i="7"/>
  <c r="AK24" i="7"/>
  <c r="AK25" i="7"/>
  <c r="AK26" i="7"/>
  <c r="AK27" i="7"/>
  <c r="AK28" i="7"/>
  <c r="AK29" i="7"/>
  <c r="AK30" i="7"/>
  <c r="AK31" i="7"/>
  <c r="AK32" i="7"/>
  <c r="AK33" i="7"/>
  <c r="AK34" i="7"/>
  <c r="AK35" i="7"/>
  <c r="AK36" i="7"/>
  <c r="AK37" i="7"/>
  <c r="AK38" i="7"/>
  <c r="AK39" i="7"/>
  <c r="AK40" i="7"/>
  <c r="AK41" i="7"/>
  <c r="AK42" i="7"/>
  <c r="AK43" i="7"/>
  <c r="AK44" i="7"/>
  <c r="AK45" i="7"/>
  <c r="AK46" i="7"/>
  <c r="AK47" i="7"/>
  <c r="AK48" i="7"/>
  <c r="AK49" i="7"/>
  <c r="AJ5" i="12"/>
  <c r="AJ4" i="12"/>
  <c r="AJ6" i="12"/>
  <c r="AJ7" i="12"/>
  <c r="AJ8" i="12"/>
  <c r="AJ9" i="12"/>
  <c r="AJ10" i="12"/>
  <c r="AJ11" i="12"/>
  <c r="AJ12" i="12"/>
  <c r="AJ13" i="12"/>
  <c r="AJ14" i="12"/>
  <c r="AJ15" i="12"/>
  <c r="AJ16" i="12"/>
  <c r="AJ17" i="12"/>
  <c r="AJ18" i="12"/>
  <c r="AJ19" i="12"/>
  <c r="AJ20" i="12"/>
  <c r="AJ21" i="12"/>
  <c r="AJ22" i="12"/>
  <c r="AJ23" i="12"/>
  <c r="AJ24" i="12"/>
  <c r="AJ25" i="12"/>
  <c r="AJ26" i="12"/>
  <c r="AJ27" i="12"/>
  <c r="AJ28" i="12"/>
  <c r="AJ29" i="12"/>
  <c r="AJ30" i="12"/>
  <c r="AJ31" i="12"/>
  <c r="AJ32" i="12"/>
  <c r="AJ33" i="12"/>
  <c r="AJ34" i="12"/>
  <c r="AJ35" i="12"/>
  <c r="AJ36" i="12"/>
  <c r="AJ37" i="12"/>
  <c r="AJ38" i="12"/>
  <c r="AJ39" i="12"/>
  <c r="AJ40" i="12"/>
  <c r="AJ41" i="12"/>
  <c r="AJ42" i="12"/>
  <c r="AJ43" i="12"/>
  <c r="AJ44" i="12"/>
  <c r="AJ45" i="12"/>
  <c r="AJ46" i="12"/>
  <c r="AJ47" i="12"/>
  <c r="AJ48" i="12"/>
  <c r="AJ49" i="12"/>
  <c r="AI4" i="12"/>
  <c r="AI5" i="12"/>
  <c r="AI6" i="12"/>
  <c r="AI7" i="12"/>
  <c r="AI8" i="12"/>
  <c r="AI9" i="12"/>
  <c r="AI10" i="12"/>
  <c r="AI11" i="12"/>
  <c r="AI12" i="12"/>
  <c r="AI13" i="12"/>
  <c r="AI14" i="12"/>
  <c r="AI15" i="12"/>
  <c r="AI16" i="12"/>
  <c r="AI17" i="12"/>
  <c r="AI18" i="12"/>
  <c r="AI19" i="12"/>
  <c r="AI20" i="12"/>
  <c r="AI21" i="12"/>
  <c r="AI22" i="12"/>
  <c r="AI23" i="12"/>
  <c r="AI24" i="12"/>
  <c r="AI25" i="12"/>
  <c r="AI26" i="12"/>
  <c r="AI27" i="12"/>
  <c r="AI28" i="12"/>
  <c r="AI29" i="12"/>
  <c r="AI30" i="12"/>
  <c r="AI31" i="12"/>
  <c r="AI32" i="12"/>
  <c r="AI33" i="12"/>
  <c r="AI34" i="12"/>
  <c r="AI35" i="12"/>
  <c r="AI36" i="12"/>
  <c r="AI37" i="12"/>
  <c r="AI38" i="12"/>
  <c r="AI39" i="12"/>
  <c r="AI40" i="12"/>
  <c r="AI41" i="12"/>
  <c r="AI42" i="12"/>
  <c r="AI43" i="12"/>
  <c r="AI44" i="12"/>
  <c r="AI45" i="12"/>
  <c r="AI46" i="12"/>
  <c r="AI47" i="12"/>
  <c r="AI48" i="12"/>
  <c r="AI49" i="12"/>
  <c r="O5" i="9"/>
  <c r="O4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K5" i="5"/>
  <c r="K4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AP12" i="14"/>
  <c r="AO12" i="14"/>
  <c r="AN12" i="14"/>
  <c r="AM12" i="14"/>
  <c r="AI12" i="10"/>
  <c r="A3" i="17"/>
  <c r="A3" i="16"/>
  <c r="AO3" i="15"/>
  <c r="A3" i="11"/>
  <c r="A3" i="10"/>
  <c r="A3" i="6"/>
  <c r="A3" i="13"/>
  <c r="A3" i="7"/>
  <c r="A3" i="12"/>
  <c r="A3" i="9"/>
  <c r="A3" i="5"/>
  <c r="AP8" i="17"/>
  <c r="AO8" i="17"/>
  <c r="AN8" i="17"/>
  <c r="AM8" i="17"/>
  <c r="AF8" i="17"/>
  <c r="AE8" i="17"/>
  <c r="AD8" i="17"/>
  <c r="AC8" i="17"/>
  <c r="L8" i="17"/>
  <c r="P8" i="17"/>
  <c r="K8" i="17"/>
  <c r="O8" i="17"/>
  <c r="J8" i="17"/>
  <c r="N8" i="17"/>
  <c r="I8" i="17"/>
  <c r="AG8" i="17"/>
  <c r="AI8" i="17"/>
  <c r="AN8" i="16"/>
  <c r="AM8" i="16"/>
  <c r="AL8" i="16"/>
  <c r="AK8" i="16"/>
  <c r="AF8" i="16"/>
  <c r="AE8" i="16"/>
  <c r="AD8" i="16"/>
  <c r="AC8" i="16"/>
  <c r="L8" i="16"/>
  <c r="P8" i="16"/>
  <c r="K8" i="16"/>
  <c r="J8" i="16"/>
  <c r="N8" i="16"/>
  <c r="I8" i="16"/>
  <c r="AG8" i="16"/>
  <c r="AI8" i="16"/>
  <c r="AN8" i="15"/>
  <c r="AM8" i="15"/>
  <c r="AL8" i="15"/>
  <c r="AK8" i="15"/>
  <c r="AF8" i="15"/>
  <c r="AE8" i="15"/>
  <c r="AD8" i="15"/>
  <c r="AC8" i="15"/>
  <c r="L8" i="15"/>
  <c r="P8" i="15"/>
  <c r="K8" i="15"/>
  <c r="O8" i="15"/>
  <c r="J8" i="15"/>
  <c r="N8" i="15"/>
  <c r="I8" i="15"/>
  <c r="AI8" i="11"/>
  <c r="AG8" i="11"/>
  <c r="AF8" i="11"/>
  <c r="AE8" i="11"/>
  <c r="AD8" i="11"/>
  <c r="AC8" i="11"/>
  <c r="L8" i="11"/>
  <c r="P8" i="11"/>
  <c r="K8" i="11"/>
  <c r="O8" i="11"/>
  <c r="J8" i="11"/>
  <c r="N8" i="11"/>
  <c r="I8" i="11"/>
  <c r="M8" i="11"/>
  <c r="AJ8" i="10"/>
  <c r="AH8" i="10"/>
  <c r="AF8" i="10"/>
  <c r="AE8" i="10"/>
  <c r="AD8" i="10"/>
  <c r="AC8" i="10"/>
  <c r="L8" i="10"/>
  <c r="P8" i="10"/>
  <c r="K8" i="10"/>
  <c r="O8" i="10"/>
  <c r="J8" i="10"/>
  <c r="N8" i="10"/>
  <c r="I8" i="10"/>
  <c r="M8" i="10"/>
  <c r="AJ8" i="6"/>
  <c r="AI8" i="6"/>
  <c r="AH8" i="6"/>
  <c r="AG8" i="6"/>
  <c r="AF8" i="6"/>
  <c r="AE8" i="6"/>
  <c r="AD8" i="6"/>
  <c r="AC8" i="6"/>
  <c r="O8" i="6"/>
  <c r="P8" i="6"/>
  <c r="N8" i="6"/>
  <c r="I8" i="6"/>
  <c r="M8" i="6"/>
  <c r="AN8" i="13"/>
  <c r="AM8" i="13"/>
  <c r="AL8" i="13"/>
  <c r="AK8" i="13"/>
  <c r="AF8" i="13"/>
  <c r="AE8" i="13"/>
  <c r="AD8" i="13"/>
  <c r="AC8" i="13"/>
  <c r="L8" i="13"/>
  <c r="P8" i="13"/>
  <c r="K8" i="13"/>
  <c r="J8" i="13"/>
  <c r="N8" i="13"/>
  <c r="I8" i="13"/>
  <c r="AG8" i="13"/>
  <c r="AI8" i="13"/>
  <c r="AJ8" i="7"/>
  <c r="AI8" i="7"/>
  <c r="AH8" i="7"/>
  <c r="AG8" i="7"/>
  <c r="AF8" i="7"/>
  <c r="AE8" i="7"/>
  <c r="AD8" i="7"/>
  <c r="AC8" i="7"/>
  <c r="L8" i="7"/>
  <c r="P8" i="7"/>
  <c r="K8" i="7"/>
  <c r="O8" i="7"/>
  <c r="J8" i="7"/>
  <c r="N8" i="7"/>
  <c r="I8" i="7"/>
  <c r="M8" i="7"/>
  <c r="AN8" i="12"/>
  <c r="AM8" i="12"/>
  <c r="AL8" i="12"/>
  <c r="AK8" i="12"/>
  <c r="AF8" i="12"/>
  <c r="AE8" i="12"/>
  <c r="AD8" i="12"/>
  <c r="AC8" i="12"/>
  <c r="L8" i="12"/>
  <c r="P8" i="12"/>
  <c r="K8" i="12"/>
  <c r="O8" i="12"/>
  <c r="J8" i="12"/>
  <c r="N8" i="12"/>
  <c r="I8" i="12"/>
  <c r="AG8" i="12"/>
  <c r="AJ8" i="9"/>
  <c r="AI8" i="9"/>
  <c r="AH8" i="9"/>
  <c r="AG8" i="9"/>
  <c r="AF8" i="9"/>
  <c r="AE8" i="9"/>
  <c r="AD8" i="9"/>
  <c r="AC8" i="9"/>
  <c r="L8" i="9"/>
  <c r="P8" i="9"/>
  <c r="K8" i="9"/>
  <c r="J8" i="9"/>
  <c r="I8" i="9"/>
  <c r="AJ8" i="5"/>
  <c r="AI8" i="5"/>
  <c r="AH8" i="5"/>
  <c r="AG8" i="5"/>
  <c r="AF8" i="5"/>
  <c r="AE8" i="5"/>
  <c r="AD8" i="5"/>
  <c r="AC8" i="5"/>
  <c r="N8" i="5"/>
  <c r="L8" i="5"/>
  <c r="P8" i="5"/>
  <c r="O8" i="5"/>
  <c r="M8" i="5"/>
  <c r="AP8" i="14"/>
  <c r="AJ8" i="11"/>
  <c r="AO8" i="14"/>
  <c r="AI8" i="10"/>
  <c r="AN8" i="14"/>
  <c r="AH8" i="11"/>
  <c r="AM8" i="14"/>
  <c r="AG8" i="10"/>
  <c r="AL8" i="17"/>
  <c r="M8" i="15"/>
  <c r="AP42" i="17"/>
  <c r="AO42" i="17"/>
  <c r="AN42" i="17"/>
  <c r="AM42" i="17"/>
  <c r="AF42" i="17"/>
  <c r="AL42" i="17"/>
  <c r="AE42" i="17"/>
  <c r="AK42" i="17"/>
  <c r="AD42" i="17"/>
  <c r="AH42" i="17"/>
  <c r="AJ42" i="17"/>
  <c r="AC42" i="17"/>
  <c r="AG42" i="17"/>
  <c r="AI42" i="17"/>
  <c r="AN42" i="16"/>
  <c r="AM42" i="16"/>
  <c r="AL42" i="16"/>
  <c r="AK42" i="16"/>
  <c r="AF42" i="16"/>
  <c r="AE42" i="16"/>
  <c r="AD42" i="16"/>
  <c r="AH42" i="16"/>
  <c r="AJ42" i="16"/>
  <c r="AC42" i="16"/>
  <c r="AG42" i="16"/>
  <c r="AI42" i="16"/>
  <c r="AN42" i="15"/>
  <c r="AM42" i="15"/>
  <c r="AL42" i="15"/>
  <c r="AK42" i="15"/>
  <c r="AF42" i="15"/>
  <c r="AE42" i="15"/>
  <c r="AD42" i="15"/>
  <c r="AH42" i="15"/>
  <c r="AJ42" i="15"/>
  <c r="AC42" i="15"/>
  <c r="AG42" i="15"/>
  <c r="AI42" i="15"/>
  <c r="AI42" i="11"/>
  <c r="AG42" i="11"/>
  <c r="AF42" i="11"/>
  <c r="AE42" i="11"/>
  <c r="AD42" i="11"/>
  <c r="AC42" i="11"/>
  <c r="AJ42" i="10"/>
  <c r="AH42" i="10"/>
  <c r="AF42" i="10"/>
  <c r="AE42" i="10"/>
  <c r="AD42" i="10"/>
  <c r="AC42" i="10"/>
  <c r="AJ42" i="6"/>
  <c r="AI42" i="6"/>
  <c r="AH42" i="6"/>
  <c r="AG42" i="6"/>
  <c r="AF42" i="6"/>
  <c r="AE42" i="6"/>
  <c r="AD42" i="6"/>
  <c r="AC42" i="6"/>
  <c r="AN42" i="13"/>
  <c r="AM42" i="13"/>
  <c r="AL42" i="13"/>
  <c r="AK42" i="13"/>
  <c r="AF42" i="13"/>
  <c r="AE42" i="13"/>
  <c r="AD42" i="13"/>
  <c r="AH42" i="13"/>
  <c r="AJ42" i="13"/>
  <c r="AC42" i="13"/>
  <c r="AG42" i="13"/>
  <c r="AI42" i="13"/>
  <c r="AJ42" i="7"/>
  <c r="AI42" i="7"/>
  <c r="AH42" i="7"/>
  <c r="AG42" i="7"/>
  <c r="AF42" i="7"/>
  <c r="AE42" i="7"/>
  <c r="AD42" i="7"/>
  <c r="AC42" i="7"/>
  <c r="AN42" i="12"/>
  <c r="AM42" i="12"/>
  <c r="AL42" i="12"/>
  <c r="AK42" i="12"/>
  <c r="AF42" i="12"/>
  <c r="AE42" i="12"/>
  <c r="AD42" i="12"/>
  <c r="AH42" i="12"/>
  <c r="AC42" i="12"/>
  <c r="AG42" i="12"/>
  <c r="AP42" i="14"/>
  <c r="AJ42" i="11"/>
  <c r="AO42" i="14"/>
  <c r="AN42" i="14"/>
  <c r="AH42" i="11"/>
  <c r="AM42" i="14"/>
  <c r="AI42" i="10"/>
  <c r="AC47" i="12"/>
  <c r="AD47" i="12"/>
  <c r="AE47" i="12"/>
  <c r="AF47" i="12"/>
  <c r="AG47" i="12"/>
  <c r="AH47" i="12"/>
  <c r="AK47" i="12"/>
  <c r="AL47" i="12"/>
  <c r="AM47" i="12"/>
  <c r="AN47" i="12"/>
  <c r="AI31" i="11"/>
  <c r="AH31" i="10"/>
  <c r="AP31" i="14"/>
  <c r="AJ31" i="11"/>
  <c r="AO31" i="14"/>
  <c r="AN31" i="14"/>
  <c r="AH31" i="11"/>
  <c r="AM31" i="14"/>
  <c r="AG31" i="10"/>
  <c r="AP47" i="17"/>
  <c r="AO47" i="17"/>
  <c r="AN47" i="17"/>
  <c r="AM47" i="17"/>
  <c r="AF47" i="17"/>
  <c r="AL47" i="17"/>
  <c r="AE47" i="17"/>
  <c r="AK47" i="17"/>
  <c r="AD47" i="17"/>
  <c r="AH47" i="17"/>
  <c r="AJ47" i="17"/>
  <c r="AC47" i="17"/>
  <c r="AG47" i="17"/>
  <c r="AI47" i="17"/>
  <c r="AN47" i="16"/>
  <c r="AM47" i="16"/>
  <c r="AL47" i="16"/>
  <c r="AK47" i="16"/>
  <c r="AF47" i="16"/>
  <c r="AE47" i="16"/>
  <c r="AD47" i="16"/>
  <c r="AH47" i="16"/>
  <c r="AJ47" i="16"/>
  <c r="AC47" i="16"/>
  <c r="AG47" i="16"/>
  <c r="AI47" i="16"/>
  <c r="AN47" i="15"/>
  <c r="AM47" i="15"/>
  <c r="AL47" i="15"/>
  <c r="AK47" i="15"/>
  <c r="AF47" i="15"/>
  <c r="AE47" i="15"/>
  <c r="AD47" i="15"/>
  <c r="AH47" i="15"/>
  <c r="AJ47" i="15"/>
  <c r="AC47" i="15"/>
  <c r="AG47" i="15"/>
  <c r="AI47" i="15"/>
  <c r="AI47" i="11"/>
  <c r="AG47" i="11"/>
  <c r="AF47" i="11"/>
  <c r="AE47" i="11"/>
  <c r="AD47" i="11"/>
  <c r="AC47" i="11"/>
  <c r="AJ47" i="10"/>
  <c r="AH47" i="10"/>
  <c r="AF47" i="10"/>
  <c r="AE47" i="10"/>
  <c r="AD47" i="10"/>
  <c r="AC47" i="10"/>
  <c r="AJ47" i="6"/>
  <c r="AI47" i="6"/>
  <c r="AH47" i="6"/>
  <c r="AG47" i="6"/>
  <c r="AF47" i="6"/>
  <c r="AE47" i="6"/>
  <c r="AD47" i="6"/>
  <c r="AC47" i="6"/>
  <c r="AN47" i="13"/>
  <c r="AM47" i="13"/>
  <c r="AL47" i="13"/>
  <c r="AK47" i="13"/>
  <c r="AF47" i="13"/>
  <c r="AE47" i="13"/>
  <c r="AD47" i="13"/>
  <c r="AH47" i="13"/>
  <c r="AJ47" i="13"/>
  <c r="AC47" i="13"/>
  <c r="AG47" i="13"/>
  <c r="AI47" i="13"/>
  <c r="AJ47" i="7"/>
  <c r="AI47" i="7"/>
  <c r="AH47" i="7"/>
  <c r="AG47" i="7"/>
  <c r="AF47" i="7"/>
  <c r="AE47" i="7"/>
  <c r="AD47" i="7"/>
  <c r="AC47" i="7"/>
  <c r="AN46" i="12"/>
  <c r="AM46" i="12"/>
  <c r="AL46" i="12"/>
  <c r="AK46" i="12"/>
  <c r="AF46" i="12"/>
  <c r="AE46" i="12"/>
  <c r="AD46" i="12"/>
  <c r="AH46" i="12"/>
  <c r="AC46" i="12"/>
  <c r="AG46" i="12"/>
  <c r="AJ47" i="9"/>
  <c r="AI47" i="9"/>
  <c r="AH47" i="9"/>
  <c r="AG47" i="9"/>
  <c r="AF47" i="9"/>
  <c r="AE47" i="9"/>
  <c r="AD47" i="9"/>
  <c r="AC47" i="9"/>
  <c r="AJ47" i="5"/>
  <c r="AI47" i="5"/>
  <c r="AH47" i="5"/>
  <c r="AG47" i="5"/>
  <c r="AF47" i="5"/>
  <c r="AE47" i="5"/>
  <c r="AD47" i="5"/>
  <c r="AC47" i="5"/>
  <c r="AP47" i="14"/>
  <c r="AO47" i="14"/>
  <c r="AI47" i="10"/>
  <c r="AN47" i="14"/>
  <c r="AH47" i="11"/>
  <c r="AM47" i="14"/>
  <c r="AG47" i="10"/>
  <c r="AN4" i="14"/>
  <c r="AO4" i="14"/>
  <c r="AM4" i="14"/>
  <c r="AO15" i="14"/>
  <c r="AI15" i="10"/>
  <c r="AO36" i="14"/>
  <c r="AO29" i="14"/>
  <c r="AI29" i="10"/>
  <c r="AI15" i="11"/>
  <c r="AH15" i="10"/>
  <c r="AP15" i="14"/>
  <c r="AJ15" i="11"/>
  <c r="AN15" i="14"/>
  <c r="AH15" i="11"/>
  <c r="AM15" i="14"/>
  <c r="AG15" i="10"/>
  <c r="C38" i="14"/>
  <c r="AP10" i="14"/>
  <c r="AJ10" i="11"/>
  <c r="C32" i="14"/>
  <c r="AI30" i="11"/>
  <c r="AH30" i="10"/>
  <c r="AP30" i="14"/>
  <c r="AJ30" i="11"/>
  <c r="AO30" i="14"/>
  <c r="AN30" i="14"/>
  <c r="AH30" i="11"/>
  <c r="AM30" i="14"/>
  <c r="AP48" i="17"/>
  <c r="AO48" i="17"/>
  <c r="AN48" i="17"/>
  <c r="AM48" i="17"/>
  <c r="AF48" i="17"/>
  <c r="AL48" i="17"/>
  <c r="AE48" i="17"/>
  <c r="AK48" i="17"/>
  <c r="AD48" i="17"/>
  <c r="AH48" i="17"/>
  <c r="AJ48" i="17"/>
  <c r="AC48" i="17"/>
  <c r="AG48" i="17"/>
  <c r="AI48" i="17"/>
  <c r="AN48" i="16"/>
  <c r="AM48" i="16"/>
  <c r="AL48" i="16"/>
  <c r="AK48" i="16"/>
  <c r="AF48" i="16"/>
  <c r="AE48" i="16"/>
  <c r="AD48" i="16"/>
  <c r="AH48" i="16"/>
  <c r="AJ48" i="16"/>
  <c r="AC48" i="16"/>
  <c r="AG48" i="16"/>
  <c r="AI48" i="16"/>
  <c r="AN48" i="15"/>
  <c r="AM48" i="15"/>
  <c r="AL48" i="15"/>
  <c r="AK48" i="15"/>
  <c r="AF48" i="15"/>
  <c r="AE48" i="15"/>
  <c r="AD48" i="15"/>
  <c r="AH48" i="15"/>
  <c r="AJ48" i="15"/>
  <c r="AC48" i="15"/>
  <c r="AG48" i="15"/>
  <c r="AI48" i="15"/>
  <c r="AI48" i="11"/>
  <c r="AG48" i="11"/>
  <c r="AF48" i="11"/>
  <c r="AE48" i="11"/>
  <c r="AD48" i="11"/>
  <c r="AC48" i="11"/>
  <c r="AJ48" i="10"/>
  <c r="AH48" i="10"/>
  <c r="AF48" i="10"/>
  <c r="AE48" i="10"/>
  <c r="AD48" i="10"/>
  <c r="AC48" i="10"/>
  <c r="AJ48" i="6"/>
  <c r="AI48" i="6"/>
  <c r="AH48" i="6"/>
  <c r="AG48" i="6"/>
  <c r="AF48" i="6"/>
  <c r="AE48" i="6"/>
  <c r="AD48" i="6"/>
  <c r="AC48" i="6"/>
  <c r="AN48" i="13"/>
  <c r="AM48" i="13"/>
  <c r="AL48" i="13"/>
  <c r="AK48" i="13"/>
  <c r="AF48" i="13"/>
  <c r="AE48" i="13"/>
  <c r="AD48" i="13"/>
  <c r="AH48" i="13"/>
  <c r="AJ48" i="13"/>
  <c r="AC48" i="13"/>
  <c r="AG48" i="13"/>
  <c r="AI48" i="13"/>
  <c r="AJ48" i="7"/>
  <c r="AI48" i="7"/>
  <c r="AH48" i="7"/>
  <c r="AG48" i="7"/>
  <c r="AF48" i="7"/>
  <c r="AE48" i="7"/>
  <c r="AD48" i="7"/>
  <c r="AC48" i="7"/>
  <c r="AN48" i="12"/>
  <c r="AM48" i="12"/>
  <c r="AL48" i="12"/>
  <c r="AK48" i="12"/>
  <c r="AF48" i="12"/>
  <c r="AE48" i="12"/>
  <c r="AD48" i="12"/>
  <c r="AH48" i="12"/>
  <c r="AC48" i="12"/>
  <c r="AG48" i="12"/>
  <c r="AJ48" i="9"/>
  <c r="AI48" i="9"/>
  <c r="AH48" i="9"/>
  <c r="AG48" i="9"/>
  <c r="AF48" i="9"/>
  <c r="AE48" i="9"/>
  <c r="AD48" i="9"/>
  <c r="AC48" i="9"/>
  <c r="AJ48" i="5"/>
  <c r="AI48" i="5"/>
  <c r="AH48" i="5"/>
  <c r="AG48" i="5"/>
  <c r="AF48" i="5"/>
  <c r="AE48" i="5"/>
  <c r="AD48" i="5"/>
  <c r="AC48" i="5"/>
  <c r="AP48" i="14"/>
  <c r="AJ48" i="11"/>
  <c r="AO48" i="14"/>
  <c r="AI48" i="10"/>
  <c r="AN48" i="14"/>
  <c r="AH48" i="11"/>
  <c r="AM48" i="14"/>
  <c r="AJ12" i="11"/>
  <c r="AO46" i="14"/>
  <c r="AI46" i="10"/>
  <c r="AO45" i="14"/>
  <c r="AI45" i="10"/>
  <c r="AO44" i="14"/>
  <c r="AI44" i="10"/>
  <c r="AO43" i="14"/>
  <c r="AI43" i="10"/>
  <c r="AO41" i="14"/>
  <c r="AI41" i="10"/>
  <c r="AO40" i="14"/>
  <c r="AI40" i="10"/>
  <c r="AO39" i="14"/>
  <c r="AI39" i="10"/>
  <c r="AO38" i="14"/>
  <c r="AI38" i="10"/>
  <c r="AO37" i="14"/>
  <c r="AI37" i="10"/>
  <c r="AO35" i="14"/>
  <c r="AI35" i="10"/>
  <c r="AO34" i="14"/>
  <c r="AI34" i="10"/>
  <c r="AO33" i="14"/>
  <c r="AI33" i="10"/>
  <c r="AO32" i="14"/>
  <c r="AI32" i="10"/>
  <c r="AO28" i="14"/>
  <c r="AI28" i="10"/>
  <c r="AO27" i="14"/>
  <c r="AI27" i="10"/>
  <c r="AO26" i="14"/>
  <c r="AO25" i="14"/>
  <c r="AI25" i="10"/>
  <c r="AO24" i="14"/>
  <c r="AI24" i="10"/>
  <c r="AO23" i="14"/>
  <c r="AI23" i="10"/>
  <c r="AO22" i="14"/>
  <c r="AI22" i="10"/>
  <c r="AO21" i="14"/>
  <c r="AI21" i="10"/>
  <c r="AO19" i="14"/>
  <c r="AI19" i="10"/>
  <c r="AO18" i="14"/>
  <c r="AO17" i="14"/>
  <c r="AI17" i="10"/>
  <c r="AO16" i="14"/>
  <c r="AI16" i="10"/>
  <c r="AO14" i="14"/>
  <c r="AI14" i="10"/>
  <c r="AO13" i="14"/>
  <c r="AO11" i="14"/>
  <c r="AI11" i="10"/>
  <c r="AO10" i="14"/>
  <c r="AI10" i="10"/>
  <c r="AO9" i="14"/>
  <c r="AO7" i="14"/>
  <c r="AI7" i="10"/>
  <c r="AO5" i="14"/>
  <c r="AI5" i="10"/>
  <c r="AO20" i="14"/>
  <c r="AI20" i="10"/>
  <c r="AP46" i="14"/>
  <c r="AJ46" i="11"/>
  <c r="AM46" i="14"/>
  <c r="AG46" i="10"/>
  <c r="AN46" i="14"/>
  <c r="AH46" i="11"/>
  <c r="AP44" i="14"/>
  <c r="AJ44" i="11"/>
  <c r="AM44" i="14"/>
  <c r="AG44" i="10"/>
  <c r="AN44" i="14"/>
  <c r="AH44" i="11"/>
  <c r="AP36" i="14"/>
  <c r="AJ36" i="11"/>
  <c r="AM36" i="14"/>
  <c r="AN36" i="14"/>
  <c r="AH36" i="11"/>
  <c r="AM10" i="14"/>
  <c r="AG10" i="10"/>
  <c r="AN10" i="14"/>
  <c r="AH10" i="11"/>
  <c r="AP6" i="16"/>
  <c r="AI46" i="11"/>
  <c r="AI45" i="11"/>
  <c r="AI44" i="11"/>
  <c r="AI43" i="11"/>
  <c r="AI41" i="11"/>
  <c r="AI40" i="11"/>
  <c r="AI39" i="11"/>
  <c r="AI38" i="11"/>
  <c r="AI37" i="11"/>
  <c r="AI36" i="11"/>
  <c r="AI35" i="11"/>
  <c r="AI34" i="11"/>
  <c r="AI33" i="11"/>
  <c r="AI32" i="11"/>
  <c r="AI29" i="11"/>
  <c r="AI28" i="11"/>
  <c r="AI27" i="11"/>
  <c r="AI26" i="11"/>
  <c r="AI25" i="11"/>
  <c r="AI24" i="11"/>
  <c r="AI23" i="11"/>
  <c r="AI22" i="11"/>
  <c r="AI21" i="11"/>
  <c r="AI20" i="11"/>
  <c r="AI19" i="11"/>
  <c r="AI18" i="11"/>
  <c r="AI17" i="11"/>
  <c r="AI16" i="11"/>
  <c r="AI14" i="11"/>
  <c r="AI13" i="11"/>
  <c r="AI12" i="11"/>
  <c r="AI11" i="11"/>
  <c r="AI10" i="11"/>
  <c r="AI9" i="11"/>
  <c r="AI7" i="11"/>
  <c r="AJ6" i="11"/>
  <c r="AI6" i="11"/>
  <c r="AI5" i="11"/>
  <c r="AH46" i="10"/>
  <c r="AH45" i="10"/>
  <c r="AH44" i="10"/>
  <c r="AH43" i="10"/>
  <c r="AH41" i="10"/>
  <c r="AH40" i="10"/>
  <c r="AH39" i="10"/>
  <c r="AH38" i="10"/>
  <c r="AH37" i="10"/>
  <c r="AH36" i="10"/>
  <c r="AH35" i="10"/>
  <c r="AH34" i="10"/>
  <c r="AH33" i="10"/>
  <c r="AH32" i="10"/>
  <c r="AH29" i="10"/>
  <c r="AH28" i="10"/>
  <c r="AH27" i="10"/>
  <c r="AH26" i="10"/>
  <c r="AH25" i="10"/>
  <c r="AH24" i="10"/>
  <c r="AH23" i="10"/>
  <c r="AH22" i="10"/>
  <c r="AH21" i="10"/>
  <c r="AH20" i="10"/>
  <c r="AH19" i="10"/>
  <c r="AH18" i="10"/>
  <c r="AH17" i="10"/>
  <c r="AH16" i="10"/>
  <c r="AH14" i="10"/>
  <c r="AH13" i="10"/>
  <c r="AH12" i="10"/>
  <c r="AH11" i="10"/>
  <c r="AH10" i="10"/>
  <c r="AH9" i="10"/>
  <c r="AH7" i="10"/>
  <c r="AI6" i="10"/>
  <c r="AH6" i="10"/>
  <c r="AH5" i="10"/>
  <c r="P22" i="6"/>
  <c r="N22" i="6"/>
  <c r="O22" i="5"/>
  <c r="M22" i="5"/>
  <c r="C22" i="14"/>
  <c r="AP20" i="14"/>
  <c r="AJ20" i="11"/>
  <c r="AN20" i="14"/>
  <c r="AM20" i="14"/>
  <c r="AP38" i="14"/>
  <c r="AJ38" i="11"/>
  <c r="AN38" i="14"/>
  <c r="AH38" i="11"/>
  <c r="AM38" i="14"/>
  <c r="AG38" i="10"/>
  <c r="AL33" i="17"/>
  <c r="AF22" i="17"/>
  <c r="L22" i="17"/>
  <c r="P22" i="17"/>
  <c r="AL21" i="17"/>
  <c r="AF20" i="17"/>
  <c r="AL20" i="17"/>
  <c r="AL6" i="17"/>
  <c r="AK33" i="17"/>
  <c r="J22" i="17"/>
  <c r="N22" i="17"/>
  <c r="AE22" i="17"/>
  <c r="AK21" i="17"/>
  <c r="AE20" i="17"/>
  <c r="AK20" i="17"/>
  <c r="AK6" i="17"/>
  <c r="AP46" i="17"/>
  <c r="AO46" i="17"/>
  <c r="AN46" i="17"/>
  <c r="AM46" i="17"/>
  <c r="AF46" i="17"/>
  <c r="AL46" i="17"/>
  <c r="AE46" i="17"/>
  <c r="AK46" i="17"/>
  <c r="AD46" i="17"/>
  <c r="AH46" i="17"/>
  <c r="AJ46" i="17"/>
  <c r="AC46" i="17"/>
  <c r="AG46" i="17"/>
  <c r="AI46" i="17"/>
  <c r="AP45" i="17"/>
  <c r="AO45" i="17"/>
  <c r="AN45" i="17"/>
  <c r="AM45" i="17"/>
  <c r="AF45" i="17"/>
  <c r="AL45" i="17"/>
  <c r="AE45" i="17"/>
  <c r="AK45" i="17"/>
  <c r="AD45" i="17"/>
  <c r="AH45" i="17"/>
  <c r="AJ45" i="17"/>
  <c r="AC45" i="17"/>
  <c r="AG45" i="17"/>
  <c r="AI45" i="17"/>
  <c r="AP44" i="17"/>
  <c r="AO44" i="17"/>
  <c r="AN44" i="17"/>
  <c r="AM44" i="17"/>
  <c r="AF44" i="17"/>
  <c r="AL44" i="17"/>
  <c r="AE44" i="17"/>
  <c r="AK44" i="17"/>
  <c r="AD44" i="17"/>
  <c r="AH44" i="17"/>
  <c r="AJ44" i="17"/>
  <c r="AC44" i="17"/>
  <c r="AG44" i="17"/>
  <c r="AI44" i="17"/>
  <c r="AP43" i="17"/>
  <c r="AO43" i="17"/>
  <c r="AN43" i="17"/>
  <c r="AM43" i="17"/>
  <c r="AF43" i="17"/>
  <c r="AL43" i="17"/>
  <c r="AE43" i="17"/>
  <c r="AK43" i="17"/>
  <c r="AD43" i="17"/>
  <c r="AH43" i="17"/>
  <c r="AJ43" i="17"/>
  <c r="AC43" i="17"/>
  <c r="AG43" i="17"/>
  <c r="AI43" i="17"/>
  <c r="AP41" i="17"/>
  <c r="AO41" i="17"/>
  <c r="AN41" i="17"/>
  <c r="AM41" i="17"/>
  <c r="AF41" i="17"/>
  <c r="AL41" i="17"/>
  <c r="AE41" i="17"/>
  <c r="AK41" i="17"/>
  <c r="AD41" i="17"/>
  <c r="AH41" i="17"/>
  <c r="AJ41" i="17"/>
  <c r="AC41" i="17"/>
  <c r="AG41" i="17"/>
  <c r="AI41" i="17"/>
  <c r="AP40" i="17"/>
  <c r="AO40" i="17"/>
  <c r="AN40" i="17"/>
  <c r="AM40" i="17"/>
  <c r="AF40" i="17"/>
  <c r="AL40" i="17"/>
  <c r="AE40" i="17"/>
  <c r="AK40" i="17"/>
  <c r="AD40" i="17"/>
  <c r="AH40" i="17"/>
  <c r="AJ40" i="17"/>
  <c r="AC40" i="17"/>
  <c r="AG40" i="17"/>
  <c r="AI40" i="17"/>
  <c r="AP39" i="17"/>
  <c r="AO39" i="17"/>
  <c r="AN39" i="17"/>
  <c r="AM39" i="17"/>
  <c r="AF39" i="17"/>
  <c r="AL39" i="17"/>
  <c r="AE39" i="17"/>
  <c r="AK39" i="17"/>
  <c r="AD39" i="17"/>
  <c r="AH39" i="17"/>
  <c r="AJ39" i="17"/>
  <c r="AC39" i="17"/>
  <c r="AG39" i="17"/>
  <c r="AI39" i="17"/>
  <c r="AP38" i="17"/>
  <c r="AO38" i="17"/>
  <c r="AN38" i="17"/>
  <c r="AM38" i="17"/>
  <c r="AF38" i="17"/>
  <c r="AL38" i="17"/>
  <c r="AE38" i="17"/>
  <c r="AK38" i="17"/>
  <c r="AD38" i="17"/>
  <c r="AH38" i="17"/>
  <c r="AJ38" i="17"/>
  <c r="AC38" i="17"/>
  <c r="AG38" i="17"/>
  <c r="AI38" i="17"/>
  <c r="AP37" i="17"/>
  <c r="AO37" i="17"/>
  <c r="AN37" i="17"/>
  <c r="AM37" i="17"/>
  <c r="AF37" i="17"/>
  <c r="AL37" i="17"/>
  <c r="AE37" i="17"/>
  <c r="AK37" i="17"/>
  <c r="AD37" i="17"/>
  <c r="AH37" i="17"/>
  <c r="AJ37" i="17"/>
  <c r="AC37" i="17"/>
  <c r="AG37" i="17"/>
  <c r="AI37" i="17"/>
  <c r="AP36" i="17"/>
  <c r="AO36" i="17"/>
  <c r="AN36" i="17"/>
  <c r="AM36" i="17"/>
  <c r="AF36" i="17"/>
  <c r="AL36" i="17"/>
  <c r="AE36" i="17"/>
  <c r="AK36" i="17"/>
  <c r="AD36" i="17"/>
  <c r="AH36" i="17"/>
  <c r="AJ36" i="17"/>
  <c r="AC36" i="17"/>
  <c r="AG36" i="17"/>
  <c r="AI36" i="17"/>
  <c r="AP35" i="17"/>
  <c r="AO35" i="17"/>
  <c r="AN35" i="17"/>
  <c r="AM35" i="17"/>
  <c r="AF35" i="17"/>
  <c r="AL35" i="17"/>
  <c r="AE35" i="17"/>
  <c r="AK35" i="17"/>
  <c r="AD35" i="17"/>
  <c r="AH35" i="17"/>
  <c r="AJ35" i="17"/>
  <c r="AC35" i="17"/>
  <c r="AG35" i="17"/>
  <c r="AI35" i="17"/>
  <c r="AP34" i="17"/>
  <c r="AO34" i="17"/>
  <c r="AN34" i="17"/>
  <c r="AM34" i="17"/>
  <c r="AF34" i="17"/>
  <c r="AL34" i="17"/>
  <c r="AE34" i="17"/>
  <c r="AK34" i="17"/>
  <c r="AD34" i="17"/>
  <c r="AH34" i="17"/>
  <c r="AJ34" i="17"/>
  <c r="AC34" i="17"/>
  <c r="AG34" i="17"/>
  <c r="AI34" i="17"/>
  <c r="AP33" i="17"/>
  <c r="AO33" i="17"/>
  <c r="AN33" i="17"/>
  <c r="AM33" i="17"/>
  <c r="AH33" i="17"/>
  <c r="AJ33" i="17"/>
  <c r="AG33" i="17"/>
  <c r="AI33" i="17"/>
  <c r="AP32" i="17"/>
  <c r="AO32" i="17"/>
  <c r="AN32" i="17"/>
  <c r="AM32" i="17"/>
  <c r="AF32" i="17"/>
  <c r="AL32" i="17"/>
  <c r="AE32" i="17"/>
  <c r="AK32" i="17"/>
  <c r="AD32" i="17"/>
  <c r="AH32" i="17"/>
  <c r="AJ32" i="17"/>
  <c r="AC32" i="17"/>
  <c r="AG32" i="17"/>
  <c r="AI32" i="17"/>
  <c r="AP29" i="17"/>
  <c r="AO29" i="17"/>
  <c r="AN29" i="17"/>
  <c r="AM29" i="17"/>
  <c r="AF29" i="17"/>
  <c r="AL29" i="17"/>
  <c r="AE29" i="17"/>
  <c r="AK29" i="17"/>
  <c r="AD29" i="17"/>
  <c r="AH29" i="17"/>
  <c r="AJ29" i="17"/>
  <c r="AC29" i="17"/>
  <c r="AG29" i="17"/>
  <c r="AI29" i="17"/>
  <c r="AP28" i="17"/>
  <c r="AO28" i="17"/>
  <c r="AN28" i="17"/>
  <c r="AM28" i="17"/>
  <c r="AF28" i="17"/>
  <c r="AL28" i="17"/>
  <c r="AE28" i="17"/>
  <c r="AK28" i="17"/>
  <c r="AD28" i="17"/>
  <c r="AH28" i="17"/>
  <c r="AJ28" i="17"/>
  <c r="AC28" i="17"/>
  <c r="AG28" i="17"/>
  <c r="AI28" i="17"/>
  <c r="P28" i="17"/>
  <c r="O28" i="17"/>
  <c r="N28" i="17"/>
  <c r="M28" i="17"/>
  <c r="AP27" i="17"/>
  <c r="AO27" i="17"/>
  <c r="AN27" i="17"/>
  <c r="AM27" i="17"/>
  <c r="AF27" i="17"/>
  <c r="AL27" i="17"/>
  <c r="AE27" i="17"/>
  <c r="AK27" i="17"/>
  <c r="AD27" i="17"/>
  <c r="AH27" i="17"/>
  <c r="AJ27" i="17"/>
  <c r="AC27" i="17"/>
  <c r="AG27" i="17"/>
  <c r="AI27" i="17"/>
  <c r="AP26" i="17"/>
  <c r="AO26" i="17"/>
  <c r="AN26" i="17"/>
  <c r="AM26" i="17"/>
  <c r="AF26" i="17"/>
  <c r="AL26" i="17"/>
  <c r="AE26" i="17"/>
  <c r="AK26" i="17"/>
  <c r="AD26" i="17"/>
  <c r="AH26" i="17"/>
  <c r="AJ26" i="17"/>
  <c r="AC26" i="17"/>
  <c r="AG26" i="17"/>
  <c r="AI26" i="17"/>
  <c r="AP25" i="17"/>
  <c r="AO25" i="17"/>
  <c r="AN25" i="17"/>
  <c r="AM25" i="17"/>
  <c r="AF25" i="17"/>
  <c r="AL25" i="17"/>
  <c r="AE25" i="17"/>
  <c r="AK25" i="17"/>
  <c r="AD25" i="17"/>
  <c r="AH25" i="17"/>
  <c r="AJ25" i="17"/>
  <c r="AC25" i="17"/>
  <c r="AG25" i="17"/>
  <c r="AI25" i="17"/>
  <c r="AP24" i="17"/>
  <c r="AO24" i="17"/>
  <c r="AN24" i="17"/>
  <c r="AM24" i="17"/>
  <c r="AF24" i="17"/>
  <c r="AL24" i="17"/>
  <c r="AE24" i="17"/>
  <c r="AK24" i="17"/>
  <c r="AD24" i="17"/>
  <c r="AH24" i="17"/>
  <c r="AJ24" i="17"/>
  <c r="AC24" i="17"/>
  <c r="AG24" i="17"/>
  <c r="AI24" i="17"/>
  <c r="AP23" i="17"/>
  <c r="AO23" i="17"/>
  <c r="AN23" i="17"/>
  <c r="AM23" i="17"/>
  <c r="AF23" i="17"/>
  <c r="AL23" i="17"/>
  <c r="AE23" i="17"/>
  <c r="AK23" i="17"/>
  <c r="AD23" i="17"/>
  <c r="AH23" i="17"/>
  <c r="AJ23" i="17"/>
  <c r="AC23" i="17"/>
  <c r="AG23" i="17"/>
  <c r="AI23" i="17"/>
  <c r="AP22" i="17"/>
  <c r="AO22" i="17"/>
  <c r="AN22" i="17"/>
  <c r="AM22" i="17"/>
  <c r="AD22" i="17"/>
  <c r="K22" i="17"/>
  <c r="AC22" i="17"/>
  <c r="I22" i="17"/>
  <c r="AH21" i="17"/>
  <c r="AJ21" i="17"/>
  <c r="AG21" i="17"/>
  <c r="AI21" i="17"/>
  <c r="AP20" i="17"/>
  <c r="AO20" i="17"/>
  <c r="AN20" i="17"/>
  <c r="AM20" i="17"/>
  <c r="AD20" i="17"/>
  <c r="AH20" i="17"/>
  <c r="AJ20" i="17"/>
  <c r="AC20" i="17"/>
  <c r="AG20" i="17"/>
  <c r="AI20" i="17"/>
  <c r="AP19" i="17"/>
  <c r="AO19" i="17"/>
  <c r="AN19" i="17"/>
  <c r="AM19" i="17"/>
  <c r="AF19" i="17"/>
  <c r="AL19" i="17"/>
  <c r="AE19" i="17"/>
  <c r="AK19" i="17"/>
  <c r="AD19" i="17"/>
  <c r="AH19" i="17"/>
  <c r="AJ19" i="17"/>
  <c r="AC19" i="17"/>
  <c r="AG19" i="17"/>
  <c r="AI19" i="17"/>
  <c r="AP18" i="17"/>
  <c r="AO18" i="17"/>
  <c r="AN18" i="17"/>
  <c r="AM18" i="17"/>
  <c r="AF18" i="17"/>
  <c r="AL18" i="17"/>
  <c r="AE18" i="17"/>
  <c r="AK18" i="17"/>
  <c r="AD18" i="17"/>
  <c r="AH18" i="17"/>
  <c r="AJ18" i="17"/>
  <c r="AC18" i="17"/>
  <c r="AG18" i="17"/>
  <c r="AI18" i="17"/>
  <c r="P18" i="17"/>
  <c r="O18" i="17"/>
  <c r="N18" i="17"/>
  <c r="M18" i="17"/>
  <c r="AP17" i="17"/>
  <c r="AO17" i="17"/>
  <c r="AN17" i="17"/>
  <c r="AM17" i="17"/>
  <c r="AF17" i="17"/>
  <c r="AL17" i="17"/>
  <c r="AE17" i="17"/>
  <c r="AK17" i="17"/>
  <c r="AD17" i="17"/>
  <c r="AH17" i="17"/>
  <c r="AJ17" i="17"/>
  <c r="AC17" i="17"/>
  <c r="AG17" i="17"/>
  <c r="AI17" i="17"/>
  <c r="AP16" i="17"/>
  <c r="AO16" i="17"/>
  <c r="AN16" i="17"/>
  <c r="AM16" i="17"/>
  <c r="AF16" i="17"/>
  <c r="AL16" i="17"/>
  <c r="AE16" i="17"/>
  <c r="AK16" i="17"/>
  <c r="AD16" i="17"/>
  <c r="AH16" i="17"/>
  <c r="AJ16" i="17"/>
  <c r="AC16" i="17"/>
  <c r="AG16" i="17"/>
  <c r="AI16" i="17"/>
  <c r="AP14" i="17"/>
  <c r="AO14" i="17"/>
  <c r="AN14" i="17"/>
  <c r="AM14" i="17"/>
  <c r="AF14" i="17"/>
  <c r="AL14" i="17"/>
  <c r="AE14" i="17"/>
  <c r="AK14" i="17"/>
  <c r="AD14" i="17"/>
  <c r="AH14" i="17"/>
  <c r="AJ14" i="17"/>
  <c r="AC14" i="17"/>
  <c r="AG14" i="17"/>
  <c r="AI14" i="17"/>
  <c r="AP13" i="17"/>
  <c r="AO13" i="17"/>
  <c r="AN13" i="17"/>
  <c r="AM13" i="17"/>
  <c r="AF13" i="17"/>
  <c r="AL13" i="17"/>
  <c r="AE13" i="17"/>
  <c r="AK13" i="17"/>
  <c r="AD13" i="17"/>
  <c r="AH13" i="17"/>
  <c r="AJ13" i="17"/>
  <c r="AC13" i="17"/>
  <c r="AG13" i="17"/>
  <c r="AI13" i="17"/>
  <c r="AP12" i="17"/>
  <c r="AO12" i="17"/>
  <c r="AN12" i="17"/>
  <c r="AM12" i="17"/>
  <c r="AF12" i="17"/>
  <c r="AL12" i="17"/>
  <c r="AE12" i="17"/>
  <c r="AK12" i="17"/>
  <c r="AD12" i="17"/>
  <c r="AH12" i="17"/>
  <c r="AJ12" i="17"/>
  <c r="AC12" i="17"/>
  <c r="AG12" i="17"/>
  <c r="AI12" i="17"/>
  <c r="AP11" i="17"/>
  <c r="AO11" i="17"/>
  <c r="AN11" i="17"/>
  <c r="AM11" i="17"/>
  <c r="AF11" i="17"/>
  <c r="AL11" i="17"/>
  <c r="AE11" i="17"/>
  <c r="AK11" i="17"/>
  <c r="AD11" i="17"/>
  <c r="AH11" i="17"/>
  <c r="AJ11" i="17"/>
  <c r="AC11" i="17"/>
  <c r="AG11" i="17"/>
  <c r="AI11" i="17"/>
  <c r="AP10" i="17"/>
  <c r="AO10" i="17"/>
  <c r="AN10" i="17"/>
  <c r="AM10" i="17"/>
  <c r="AF10" i="17"/>
  <c r="AL10" i="17"/>
  <c r="AE10" i="17"/>
  <c r="AK10" i="17"/>
  <c r="AD10" i="17"/>
  <c r="AH10" i="17"/>
  <c r="AJ10" i="17"/>
  <c r="AC10" i="17"/>
  <c r="AG10" i="17"/>
  <c r="AI10" i="17"/>
  <c r="AP9" i="17"/>
  <c r="AO9" i="17"/>
  <c r="AN9" i="17"/>
  <c r="AM9" i="17"/>
  <c r="AF9" i="17"/>
  <c r="AL9" i="17"/>
  <c r="AE9" i="17"/>
  <c r="AK9" i="17"/>
  <c r="AD9" i="17"/>
  <c r="AH9" i="17"/>
  <c r="AJ9" i="17"/>
  <c r="AC9" i="17"/>
  <c r="AG9" i="17"/>
  <c r="AI9" i="17"/>
  <c r="AP7" i="17"/>
  <c r="AO7" i="17"/>
  <c r="AN7" i="17"/>
  <c r="AM7" i="17"/>
  <c r="AF7" i="17"/>
  <c r="AE7" i="17"/>
  <c r="AD7" i="17"/>
  <c r="AC7" i="17"/>
  <c r="L7" i="17"/>
  <c r="P7" i="17"/>
  <c r="K7" i="17"/>
  <c r="J7" i="17"/>
  <c r="I7" i="17"/>
  <c r="AG7" i="17"/>
  <c r="AI7" i="17"/>
  <c r="AN6" i="17"/>
  <c r="AM6" i="17"/>
  <c r="AD6" i="17"/>
  <c r="AH6" i="17"/>
  <c r="AJ6" i="17"/>
  <c r="AC6" i="17"/>
  <c r="AG6" i="17"/>
  <c r="AI6" i="17"/>
  <c r="AP5" i="17"/>
  <c r="AO5" i="17"/>
  <c r="AN5" i="17"/>
  <c r="AM5" i="17"/>
  <c r="AF5" i="17"/>
  <c r="AL5" i="17"/>
  <c r="AE5" i="17"/>
  <c r="AK5" i="17"/>
  <c r="AD5" i="17"/>
  <c r="AH5" i="17"/>
  <c r="AJ5" i="17"/>
  <c r="AC5" i="17"/>
  <c r="AG5" i="17"/>
  <c r="AI5" i="17"/>
  <c r="AP4" i="17"/>
  <c r="AO4" i="17"/>
  <c r="AN4" i="17"/>
  <c r="AM4" i="17"/>
  <c r="AF4" i="17"/>
  <c r="AL4" i="17"/>
  <c r="AE4" i="17"/>
  <c r="AK4" i="17"/>
  <c r="AD4" i="17"/>
  <c r="AH4" i="17"/>
  <c r="AJ4" i="17"/>
  <c r="AC4" i="17"/>
  <c r="AG4" i="17"/>
  <c r="AI4" i="17"/>
  <c r="AN46" i="16"/>
  <c r="AM46" i="16"/>
  <c r="AL46" i="16"/>
  <c r="AK46" i="16"/>
  <c r="AF46" i="16"/>
  <c r="AE46" i="16"/>
  <c r="AD46" i="16"/>
  <c r="AH46" i="16"/>
  <c r="AJ46" i="16"/>
  <c r="AC46" i="16"/>
  <c r="AG46" i="16"/>
  <c r="AI46" i="16"/>
  <c r="AN45" i="16"/>
  <c r="AM45" i="16"/>
  <c r="AL45" i="16"/>
  <c r="AK45" i="16"/>
  <c r="AF45" i="16"/>
  <c r="AE45" i="16"/>
  <c r="AD45" i="16"/>
  <c r="AH45" i="16"/>
  <c r="AJ45" i="16"/>
  <c r="AC45" i="16"/>
  <c r="AG45" i="16"/>
  <c r="AI45" i="16"/>
  <c r="AN44" i="16"/>
  <c r="AM44" i="16"/>
  <c r="AL44" i="16"/>
  <c r="AK44" i="16"/>
  <c r="AF44" i="16"/>
  <c r="AE44" i="16"/>
  <c r="AD44" i="16"/>
  <c r="AH44" i="16"/>
  <c r="AJ44" i="16"/>
  <c r="AC44" i="16"/>
  <c r="AG44" i="16"/>
  <c r="AI44" i="16"/>
  <c r="AN43" i="16"/>
  <c r="AM43" i="16"/>
  <c r="AL43" i="16"/>
  <c r="AK43" i="16"/>
  <c r="AF43" i="16"/>
  <c r="AE43" i="16"/>
  <c r="AD43" i="16"/>
  <c r="AH43" i="16"/>
  <c r="AJ43" i="16"/>
  <c r="AC43" i="16"/>
  <c r="AG43" i="16"/>
  <c r="AI43" i="16"/>
  <c r="AN41" i="16"/>
  <c r="AM41" i="16"/>
  <c r="AL41" i="16"/>
  <c r="AK41" i="16"/>
  <c r="AF41" i="16"/>
  <c r="AE41" i="16"/>
  <c r="AD41" i="16"/>
  <c r="AH41" i="16"/>
  <c r="AJ41" i="16"/>
  <c r="AC41" i="16"/>
  <c r="AG41" i="16"/>
  <c r="AI41" i="16"/>
  <c r="AN40" i="16"/>
  <c r="AM40" i="16"/>
  <c r="AL40" i="16"/>
  <c r="AK40" i="16"/>
  <c r="AF40" i="16"/>
  <c r="AE40" i="16"/>
  <c r="AD40" i="16"/>
  <c r="AH40" i="16"/>
  <c r="AJ40" i="16"/>
  <c r="AC40" i="16"/>
  <c r="AG40" i="16"/>
  <c r="AI40" i="16"/>
  <c r="AN39" i="16"/>
  <c r="AM39" i="16"/>
  <c r="AL39" i="16"/>
  <c r="AK39" i="16"/>
  <c r="AF39" i="16"/>
  <c r="AE39" i="16"/>
  <c r="AD39" i="16"/>
  <c r="AH39" i="16"/>
  <c r="AJ39" i="16"/>
  <c r="AC39" i="16"/>
  <c r="AG39" i="16"/>
  <c r="AI39" i="16"/>
  <c r="AN38" i="16"/>
  <c r="AM38" i="16"/>
  <c r="AL38" i="16"/>
  <c r="AK38" i="16"/>
  <c r="AF38" i="16"/>
  <c r="AE38" i="16"/>
  <c r="AD38" i="16"/>
  <c r="AH38" i="16"/>
  <c r="AJ38" i="16"/>
  <c r="AC38" i="16"/>
  <c r="AG38" i="16"/>
  <c r="AI38" i="16"/>
  <c r="AN37" i="16"/>
  <c r="AM37" i="16"/>
  <c r="AL37" i="16"/>
  <c r="AK37" i="16"/>
  <c r="AF37" i="16"/>
  <c r="AE37" i="16"/>
  <c r="AD37" i="16"/>
  <c r="AH37" i="16"/>
  <c r="AJ37" i="16"/>
  <c r="AC37" i="16"/>
  <c r="AG37" i="16"/>
  <c r="AI37" i="16"/>
  <c r="AN36" i="16"/>
  <c r="AM36" i="16"/>
  <c r="AL36" i="16"/>
  <c r="AK36" i="16"/>
  <c r="AF36" i="16"/>
  <c r="AE36" i="16"/>
  <c r="AD36" i="16"/>
  <c r="AH36" i="16"/>
  <c r="AJ36" i="16"/>
  <c r="AC36" i="16"/>
  <c r="AG36" i="16"/>
  <c r="AI36" i="16"/>
  <c r="AN35" i="16"/>
  <c r="AM35" i="16"/>
  <c r="AL35" i="16"/>
  <c r="AK35" i="16"/>
  <c r="AF35" i="16"/>
  <c r="AE35" i="16"/>
  <c r="AD35" i="16"/>
  <c r="AH35" i="16"/>
  <c r="AJ35" i="16"/>
  <c r="AC35" i="16"/>
  <c r="AG35" i="16"/>
  <c r="AI35" i="16"/>
  <c r="AN34" i="16"/>
  <c r="AM34" i="16"/>
  <c r="AL34" i="16"/>
  <c r="AK34" i="16"/>
  <c r="AF34" i="16"/>
  <c r="AE34" i="16"/>
  <c r="AD34" i="16"/>
  <c r="AH34" i="16"/>
  <c r="AJ34" i="16"/>
  <c r="AC34" i="16"/>
  <c r="AG34" i="16"/>
  <c r="AI34" i="16"/>
  <c r="AN33" i="16"/>
  <c r="AM33" i="16"/>
  <c r="AL33" i="16"/>
  <c r="AK33" i="16"/>
  <c r="AH33" i="16"/>
  <c r="AJ33" i="16"/>
  <c r="AG33" i="16"/>
  <c r="AI33" i="16"/>
  <c r="AN32" i="16"/>
  <c r="AM32" i="16"/>
  <c r="AL32" i="16"/>
  <c r="AK32" i="16"/>
  <c r="AF32" i="16"/>
  <c r="AE32" i="16"/>
  <c r="AD32" i="16"/>
  <c r="AH32" i="16"/>
  <c r="AJ32" i="16"/>
  <c r="AC32" i="16"/>
  <c r="AG32" i="16"/>
  <c r="AI32" i="16"/>
  <c r="AN29" i="16"/>
  <c r="AM29" i="16"/>
  <c r="AL29" i="16"/>
  <c r="AK29" i="16"/>
  <c r="AF29" i="16"/>
  <c r="AE29" i="16"/>
  <c r="AD29" i="16"/>
  <c r="AH29" i="16"/>
  <c r="AJ29" i="16"/>
  <c r="AC29" i="16"/>
  <c r="AG29" i="16"/>
  <c r="AI29" i="16"/>
  <c r="AN28" i="16"/>
  <c r="AM28" i="16"/>
  <c r="AL28" i="16"/>
  <c r="AK28" i="16"/>
  <c r="AF28" i="16"/>
  <c r="AE28" i="16"/>
  <c r="AD28" i="16"/>
  <c r="AH28" i="16"/>
  <c r="AJ28" i="16"/>
  <c r="AC28" i="16"/>
  <c r="AG28" i="16"/>
  <c r="AI28" i="16"/>
  <c r="P28" i="16"/>
  <c r="O28" i="16"/>
  <c r="N28" i="16"/>
  <c r="M28" i="16"/>
  <c r="AN27" i="16"/>
  <c r="AM27" i="16"/>
  <c r="AL27" i="16"/>
  <c r="AK27" i="16"/>
  <c r="AF27" i="16"/>
  <c r="AE27" i="16"/>
  <c r="AD27" i="16"/>
  <c r="AH27" i="16"/>
  <c r="AJ27" i="16"/>
  <c r="AC27" i="16"/>
  <c r="AG27" i="16"/>
  <c r="AI27" i="16"/>
  <c r="AN26" i="16"/>
  <c r="AM26" i="16"/>
  <c r="AL26" i="16"/>
  <c r="AK26" i="16"/>
  <c r="AF26" i="16"/>
  <c r="AE26" i="16"/>
  <c r="AD26" i="16"/>
  <c r="AH26" i="16"/>
  <c r="AJ26" i="16"/>
  <c r="AC26" i="16"/>
  <c r="AG26" i="16"/>
  <c r="AI26" i="16"/>
  <c r="AN25" i="16"/>
  <c r="AM25" i="16"/>
  <c r="AL25" i="16"/>
  <c r="AK25" i="16"/>
  <c r="AF25" i="16"/>
  <c r="AE25" i="16"/>
  <c r="AD25" i="16"/>
  <c r="AH25" i="16"/>
  <c r="AJ25" i="16"/>
  <c r="AC25" i="16"/>
  <c r="AG25" i="16"/>
  <c r="AI25" i="16"/>
  <c r="AN24" i="16"/>
  <c r="AM24" i="16"/>
  <c r="AL24" i="16"/>
  <c r="AK24" i="16"/>
  <c r="AF24" i="16"/>
  <c r="AE24" i="16"/>
  <c r="AD24" i="16"/>
  <c r="AH24" i="16"/>
  <c r="AJ24" i="16"/>
  <c r="AC24" i="16"/>
  <c r="AG24" i="16"/>
  <c r="AI24" i="16"/>
  <c r="AN23" i="16"/>
  <c r="AM23" i="16"/>
  <c r="AL23" i="16"/>
  <c r="AK23" i="16"/>
  <c r="AF23" i="16"/>
  <c r="AE23" i="16"/>
  <c r="AD23" i="16"/>
  <c r="AH23" i="16"/>
  <c r="AJ23" i="16"/>
  <c r="AC23" i="16"/>
  <c r="AG23" i="16"/>
  <c r="AI23" i="16"/>
  <c r="AN22" i="16"/>
  <c r="AM22" i="16"/>
  <c r="AL22" i="16"/>
  <c r="AK22" i="16"/>
  <c r="AF22" i="16"/>
  <c r="AE22" i="16"/>
  <c r="AD22" i="16"/>
  <c r="AC22" i="16"/>
  <c r="L22" i="16"/>
  <c r="P22" i="16"/>
  <c r="K22" i="16"/>
  <c r="AH22" i="16"/>
  <c r="AJ22" i="16"/>
  <c r="J22" i="16"/>
  <c r="N22" i="16"/>
  <c r="I22" i="16"/>
  <c r="AH21" i="16"/>
  <c r="AJ21" i="16"/>
  <c r="AG21" i="16"/>
  <c r="AI21" i="16"/>
  <c r="AN20" i="16"/>
  <c r="AM20" i="16"/>
  <c r="AL20" i="16"/>
  <c r="AK20" i="16"/>
  <c r="AF20" i="16"/>
  <c r="AE20" i="16"/>
  <c r="AD20" i="16"/>
  <c r="AH20" i="16"/>
  <c r="AJ20" i="16"/>
  <c r="AC20" i="16"/>
  <c r="AG20" i="16"/>
  <c r="AI20" i="16"/>
  <c r="AN19" i="16"/>
  <c r="AM19" i="16"/>
  <c r="AL19" i="16"/>
  <c r="AK19" i="16"/>
  <c r="AF19" i="16"/>
  <c r="AE19" i="16"/>
  <c r="AD19" i="16"/>
  <c r="AH19" i="16"/>
  <c r="AJ19" i="16"/>
  <c r="AC19" i="16"/>
  <c r="AG19" i="16"/>
  <c r="AI19" i="16"/>
  <c r="AN18" i="16"/>
  <c r="AM18" i="16"/>
  <c r="AL18" i="16"/>
  <c r="AK18" i="16"/>
  <c r="AF18" i="16"/>
  <c r="AE18" i="16"/>
  <c r="AD18" i="16"/>
  <c r="AH18" i="16"/>
  <c r="AJ18" i="16"/>
  <c r="AC18" i="16"/>
  <c r="AG18" i="16"/>
  <c r="AI18" i="16"/>
  <c r="P18" i="16"/>
  <c r="O18" i="16"/>
  <c r="N18" i="16"/>
  <c r="M18" i="16"/>
  <c r="AN17" i="16"/>
  <c r="AM17" i="16"/>
  <c r="AL17" i="16"/>
  <c r="AK17" i="16"/>
  <c r="AF17" i="16"/>
  <c r="AE17" i="16"/>
  <c r="AD17" i="16"/>
  <c r="AH17" i="16"/>
  <c r="AJ17" i="16"/>
  <c r="AC17" i="16"/>
  <c r="AG17" i="16"/>
  <c r="AI17" i="16"/>
  <c r="AN16" i="16"/>
  <c r="AM16" i="16"/>
  <c r="AL16" i="16"/>
  <c r="AK16" i="16"/>
  <c r="AF16" i="16"/>
  <c r="AE16" i="16"/>
  <c r="AD16" i="16"/>
  <c r="AH16" i="16"/>
  <c r="AJ16" i="16"/>
  <c r="AC16" i="16"/>
  <c r="AG16" i="16"/>
  <c r="AI16" i="16"/>
  <c r="AN14" i="16"/>
  <c r="AM14" i="16"/>
  <c r="AL14" i="16"/>
  <c r="AK14" i="16"/>
  <c r="AF14" i="16"/>
  <c r="AE14" i="16"/>
  <c r="AD14" i="16"/>
  <c r="AH14" i="16"/>
  <c r="AJ14" i="16"/>
  <c r="AC14" i="16"/>
  <c r="AG14" i="16"/>
  <c r="AI14" i="16"/>
  <c r="AN13" i="16"/>
  <c r="AM13" i="16"/>
  <c r="AL13" i="16"/>
  <c r="AK13" i="16"/>
  <c r="AF13" i="16"/>
  <c r="AE13" i="16"/>
  <c r="AD13" i="16"/>
  <c r="AH13" i="16"/>
  <c r="AJ13" i="16"/>
  <c r="AC13" i="16"/>
  <c r="AG13" i="16"/>
  <c r="AI13" i="16"/>
  <c r="AN12" i="16"/>
  <c r="AM12" i="16"/>
  <c r="AL12" i="16"/>
  <c r="AK12" i="16"/>
  <c r="AF12" i="16"/>
  <c r="AE12" i="16"/>
  <c r="AD12" i="16"/>
  <c r="AH12" i="16"/>
  <c r="AJ12" i="16"/>
  <c r="AC12" i="16"/>
  <c r="AG12" i="16"/>
  <c r="AI12" i="16"/>
  <c r="AN11" i="16"/>
  <c r="AM11" i="16"/>
  <c r="AL11" i="16"/>
  <c r="AK11" i="16"/>
  <c r="AF11" i="16"/>
  <c r="AE11" i="16"/>
  <c r="AD11" i="16"/>
  <c r="AH11" i="16"/>
  <c r="AJ11" i="16"/>
  <c r="AC11" i="16"/>
  <c r="AG11" i="16"/>
  <c r="AI11" i="16"/>
  <c r="AN10" i="16"/>
  <c r="AM10" i="16"/>
  <c r="AL10" i="16"/>
  <c r="AK10" i="16"/>
  <c r="AF10" i="16"/>
  <c r="AE10" i="16"/>
  <c r="AD10" i="16"/>
  <c r="AH10" i="16"/>
  <c r="AJ10" i="16"/>
  <c r="AC10" i="16"/>
  <c r="AG10" i="16"/>
  <c r="AI10" i="16"/>
  <c r="AN9" i="16"/>
  <c r="AM9" i="16"/>
  <c r="AL9" i="16"/>
  <c r="AK9" i="16"/>
  <c r="AF9" i="16"/>
  <c r="AE9" i="16"/>
  <c r="AD9" i="16"/>
  <c r="AH9" i="16"/>
  <c r="AJ9" i="16"/>
  <c r="AC9" i="16"/>
  <c r="AG9" i="16"/>
  <c r="AI9" i="16"/>
  <c r="AN7" i="16"/>
  <c r="AM7" i="16"/>
  <c r="AL7" i="16"/>
  <c r="AK7" i="16"/>
  <c r="AF7" i="16"/>
  <c r="AE7" i="16"/>
  <c r="AD7" i="16"/>
  <c r="AC7" i="16"/>
  <c r="L7" i="16"/>
  <c r="P7" i="16"/>
  <c r="K7" i="16"/>
  <c r="J7" i="16"/>
  <c r="N7" i="16"/>
  <c r="I7" i="16"/>
  <c r="M7" i="16"/>
  <c r="AL6" i="16"/>
  <c r="AK6" i="16"/>
  <c r="AD6" i="16"/>
  <c r="AH6" i="16"/>
  <c r="AJ6" i="16"/>
  <c r="AC6" i="16"/>
  <c r="AG6" i="16"/>
  <c r="AI6" i="16"/>
  <c r="AN5" i="16"/>
  <c r="AM5" i="16"/>
  <c r="AL5" i="16"/>
  <c r="AK5" i="16"/>
  <c r="AF5" i="16"/>
  <c r="AE5" i="16"/>
  <c r="AD5" i="16"/>
  <c r="AH5" i="16"/>
  <c r="AJ5" i="16"/>
  <c r="AC5" i="16"/>
  <c r="AG5" i="16"/>
  <c r="AI5" i="16"/>
  <c r="AN4" i="16"/>
  <c r="AM4" i="16"/>
  <c r="AL4" i="16"/>
  <c r="AK4" i="16"/>
  <c r="AF4" i="16"/>
  <c r="AE4" i="16"/>
  <c r="AD4" i="16"/>
  <c r="AH4" i="16"/>
  <c r="AJ4" i="16"/>
  <c r="AC4" i="16"/>
  <c r="AG4" i="16"/>
  <c r="AI4" i="16"/>
  <c r="I7" i="15"/>
  <c r="M7" i="15"/>
  <c r="J7" i="15"/>
  <c r="K7" i="15"/>
  <c r="L7" i="15"/>
  <c r="P7" i="15"/>
  <c r="I22" i="15"/>
  <c r="AC22" i="15"/>
  <c r="AG22" i="15"/>
  <c r="AI22" i="15"/>
  <c r="J22" i="15"/>
  <c r="N22" i="15"/>
  <c r="K22" i="15"/>
  <c r="O22" i="15"/>
  <c r="L22" i="15"/>
  <c r="P22" i="15"/>
  <c r="AC4" i="15"/>
  <c r="AG4" i="15"/>
  <c r="AI4" i="15"/>
  <c r="AD4" i="15"/>
  <c r="AH4" i="15"/>
  <c r="AJ4" i="15"/>
  <c r="AE4" i="15"/>
  <c r="AF4" i="15"/>
  <c r="AC5" i="15"/>
  <c r="AG5" i="15"/>
  <c r="AI5" i="15"/>
  <c r="AD5" i="15"/>
  <c r="AH5" i="15"/>
  <c r="AJ5" i="15"/>
  <c r="AE5" i="15"/>
  <c r="AF5" i="15"/>
  <c r="AC6" i="15"/>
  <c r="AG6" i="15"/>
  <c r="AI6" i="15"/>
  <c r="AD6" i="15"/>
  <c r="AC7" i="15"/>
  <c r="AD7" i="15"/>
  <c r="AE7" i="15"/>
  <c r="AF7" i="15"/>
  <c r="AC9" i="15"/>
  <c r="AG9" i="15"/>
  <c r="AI9" i="15"/>
  <c r="AD9" i="15"/>
  <c r="AH9" i="15"/>
  <c r="AJ9" i="15"/>
  <c r="AE9" i="15"/>
  <c r="AF9" i="15"/>
  <c r="AC10" i="15"/>
  <c r="AG10" i="15"/>
  <c r="AI10" i="15"/>
  <c r="AD10" i="15"/>
  <c r="AH10" i="15"/>
  <c r="AJ10" i="15"/>
  <c r="AE10" i="15"/>
  <c r="AF10" i="15"/>
  <c r="AC11" i="15"/>
  <c r="AG11" i="15"/>
  <c r="AI11" i="15"/>
  <c r="AD11" i="15"/>
  <c r="AH11" i="15"/>
  <c r="AJ11" i="15"/>
  <c r="AE11" i="15"/>
  <c r="AF11" i="15"/>
  <c r="AC12" i="15"/>
  <c r="AG12" i="15"/>
  <c r="AI12" i="15"/>
  <c r="AD12" i="15"/>
  <c r="AH12" i="15"/>
  <c r="AJ12" i="15"/>
  <c r="AE12" i="15"/>
  <c r="AF12" i="15"/>
  <c r="AC13" i="15"/>
  <c r="AG13" i="15"/>
  <c r="AI13" i="15"/>
  <c r="AD13" i="15"/>
  <c r="AH13" i="15"/>
  <c r="AJ13" i="15"/>
  <c r="AE13" i="15"/>
  <c r="AF13" i="15"/>
  <c r="AC14" i="15"/>
  <c r="AG14" i="15"/>
  <c r="AI14" i="15"/>
  <c r="AD14" i="15"/>
  <c r="AH14" i="15"/>
  <c r="AJ14" i="15"/>
  <c r="AE14" i="15"/>
  <c r="AF14" i="15"/>
  <c r="AC16" i="15"/>
  <c r="AG16" i="15"/>
  <c r="AI16" i="15"/>
  <c r="AD16" i="15"/>
  <c r="AH16" i="15"/>
  <c r="AJ16" i="15"/>
  <c r="AE16" i="15"/>
  <c r="AF16" i="15"/>
  <c r="AC17" i="15"/>
  <c r="AG17" i="15"/>
  <c r="AI17" i="15"/>
  <c r="AD17" i="15"/>
  <c r="AH17" i="15"/>
  <c r="AJ17" i="15"/>
  <c r="AE17" i="15"/>
  <c r="AF17" i="15"/>
  <c r="AC18" i="15"/>
  <c r="AD18" i="15"/>
  <c r="AH18" i="15"/>
  <c r="AJ18" i="15"/>
  <c r="AE18" i="15"/>
  <c r="AF18" i="15"/>
  <c r="AC19" i="15"/>
  <c r="AG19" i="15"/>
  <c r="AI19" i="15"/>
  <c r="AD19" i="15"/>
  <c r="AH19" i="15"/>
  <c r="AJ19" i="15"/>
  <c r="AE19" i="15"/>
  <c r="AF19" i="15"/>
  <c r="AC20" i="15"/>
  <c r="AG20" i="15"/>
  <c r="AI20" i="15"/>
  <c r="AD20" i="15"/>
  <c r="AH20" i="15"/>
  <c r="AJ20" i="15"/>
  <c r="AE20" i="15"/>
  <c r="AF20" i="15"/>
  <c r="AD22" i="15"/>
  <c r="AE22" i="15"/>
  <c r="AF22" i="15"/>
  <c r="AC23" i="15"/>
  <c r="AG23" i="15"/>
  <c r="AI23" i="15"/>
  <c r="AD23" i="15"/>
  <c r="AH23" i="15"/>
  <c r="AJ23" i="15"/>
  <c r="AE23" i="15"/>
  <c r="AF23" i="15"/>
  <c r="AC24" i="15"/>
  <c r="AG24" i="15"/>
  <c r="AD24" i="15"/>
  <c r="AH24" i="15"/>
  <c r="AJ24" i="15"/>
  <c r="AE24" i="15"/>
  <c r="AF24" i="15"/>
  <c r="AC25" i="15"/>
  <c r="AD25" i="15"/>
  <c r="AH25" i="15"/>
  <c r="AJ25" i="15"/>
  <c r="AE25" i="15"/>
  <c r="AF25" i="15"/>
  <c r="AC26" i="15"/>
  <c r="AG26" i="15"/>
  <c r="AI26" i="15"/>
  <c r="AD26" i="15"/>
  <c r="AH26" i="15"/>
  <c r="AJ26" i="15"/>
  <c r="AE26" i="15"/>
  <c r="AF26" i="15"/>
  <c r="AC27" i="15"/>
  <c r="AG27" i="15"/>
  <c r="AI27" i="15"/>
  <c r="AD27" i="15"/>
  <c r="AH27" i="15"/>
  <c r="AJ27" i="15"/>
  <c r="AE27" i="15"/>
  <c r="AF27" i="15"/>
  <c r="AC28" i="15"/>
  <c r="AG28" i="15"/>
  <c r="AI28" i="15"/>
  <c r="AD28" i="15"/>
  <c r="AH28" i="15"/>
  <c r="AJ28" i="15"/>
  <c r="AE28" i="15"/>
  <c r="AF28" i="15"/>
  <c r="AC29" i="15"/>
  <c r="AG29" i="15"/>
  <c r="AI29" i="15"/>
  <c r="AD29" i="15"/>
  <c r="AH29" i="15"/>
  <c r="AJ29" i="15"/>
  <c r="AE29" i="15"/>
  <c r="AF29" i="15"/>
  <c r="AC32" i="15"/>
  <c r="AG32" i="15"/>
  <c r="AI32" i="15"/>
  <c r="AD32" i="15"/>
  <c r="AH32" i="15"/>
  <c r="AJ32" i="15"/>
  <c r="AE32" i="15"/>
  <c r="AF32" i="15"/>
  <c r="AC34" i="15"/>
  <c r="AG34" i="15"/>
  <c r="AI34" i="15"/>
  <c r="AD34" i="15"/>
  <c r="AH34" i="15"/>
  <c r="AJ34" i="15"/>
  <c r="AE34" i="15"/>
  <c r="AF34" i="15"/>
  <c r="AC35" i="15"/>
  <c r="AG35" i="15"/>
  <c r="AI35" i="15"/>
  <c r="AD35" i="15"/>
  <c r="AH35" i="15"/>
  <c r="AJ35" i="15"/>
  <c r="AE35" i="15"/>
  <c r="AF35" i="15"/>
  <c r="AC36" i="15"/>
  <c r="AG36" i="15"/>
  <c r="AI36" i="15"/>
  <c r="AD36" i="15"/>
  <c r="AH36" i="15"/>
  <c r="AJ36" i="15"/>
  <c r="AE36" i="15"/>
  <c r="AF36" i="15"/>
  <c r="AC37" i="15"/>
  <c r="AG37" i="15"/>
  <c r="AI37" i="15"/>
  <c r="AD37" i="15"/>
  <c r="AH37" i="15"/>
  <c r="AJ37" i="15"/>
  <c r="AE37" i="15"/>
  <c r="AF37" i="15"/>
  <c r="AC38" i="15"/>
  <c r="AD38" i="15"/>
  <c r="AH38" i="15"/>
  <c r="AJ38" i="15"/>
  <c r="AE38" i="15"/>
  <c r="AF38" i="15"/>
  <c r="AC39" i="15"/>
  <c r="AG39" i="15"/>
  <c r="AI39" i="15"/>
  <c r="AD39" i="15"/>
  <c r="AH39" i="15"/>
  <c r="AJ39" i="15"/>
  <c r="AE39" i="15"/>
  <c r="AF39" i="15"/>
  <c r="AC40" i="15"/>
  <c r="AG40" i="15"/>
  <c r="AI40" i="15"/>
  <c r="AD40" i="15"/>
  <c r="AH40" i="15"/>
  <c r="AJ40" i="15"/>
  <c r="AE40" i="15"/>
  <c r="AF40" i="15"/>
  <c r="AC41" i="15"/>
  <c r="AG41" i="15"/>
  <c r="AI41" i="15"/>
  <c r="AD41" i="15"/>
  <c r="AH41" i="15"/>
  <c r="AJ41" i="15"/>
  <c r="AE41" i="15"/>
  <c r="AF41" i="15"/>
  <c r="AC43" i="15"/>
  <c r="AD43" i="15"/>
  <c r="AH43" i="15"/>
  <c r="AJ43" i="15"/>
  <c r="AE43" i="15"/>
  <c r="AF43" i="15"/>
  <c r="AC44" i="15"/>
  <c r="AG44" i="15"/>
  <c r="AI44" i="15"/>
  <c r="AD44" i="15"/>
  <c r="AH44" i="15"/>
  <c r="AJ44" i="15"/>
  <c r="AE44" i="15"/>
  <c r="AF44" i="15"/>
  <c r="AC45" i="15"/>
  <c r="AG45" i="15"/>
  <c r="AI45" i="15"/>
  <c r="AD45" i="15"/>
  <c r="AH45" i="15"/>
  <c r="AJ45" i="15"/>
  <c r="AE45" i="15"/>
  <c r="AF45" i="15"/>
  <c r="AC46" i="15"/>
  <c r="AG46" i="15"/>
  <c r="AI46" i="15"/>
  <c r="AD46" i="15"/>
  <c r="AH46" i="15"/>
  <c r="AJ46" i="15"/>
  <c r="AE46" i="15"/>
  <c r="AF46" i="15"/>
  <c r="AK4" i="15"/>
  <c r="AL4" i="15"/>
  <c r="AM4" i="15"/>
  <c r="AN4" i="15"/>
  <c r="AK5" i="15"/>
  <c r="AL5" i="15"/>
  <c r="AM5" i="15"/>
  <c r="AN5" i="15"/>
  <c r="AH6" i="15"/>
  <c r="AJ6" i="15"/>
  <c r="AK6" i="15"/>
  <c r="AL6" i="15"/>
  <c r="AK7" i="15"/>
  <c r="AL7" i="15"/>
  <c r="AM7" i="15"/>
  <c r="AN7" i="15"/>
  <c r="AK9" i="15"/>
  <c r="AL9" i="15"/>
  <c r="AM9" i="15"/>
  <c r="AN9" i="15"/>
  <c r="AK10" i="15"/>
  <c r="AL10" i="15"/>
  <c r="AM10" i="15"/>
  <c r="AN10" i="15"/>
  <c r="AK11" i="15"/>
  <c r="AL11" i="15"/>
  <c r="AM11" i="15"/>
  <c r="AN11" i="15"/>
  <c r="AK12" i="15"/>
  <c r="AL12" i="15"/>
  <c r="AM12" i="15"/>
  <c r="AN12" i="15"/>
  <c r="AK13" i="15"/>
  <c r="AL13" i="15"/>
  <c r="AM13" i="15"/>
  <c r="AN13" i="15"/>
  <c r="AK14" i="15"/>
  <c r="AL14" i="15"/>
  <c r="AM14" i="15"/>
  <c r="AN14" i="15"/>
  <c r="AK16" i="15"/>
  <c r="AL16" i="15"/>
  <c r="AM16" i="15"/>
  <c r="AN16" i="15"/>
  <c r="AK17" i="15"/>
  <c r="AL17" i="15"/>
  <c r="AM17" i="15"/>
  <c r="AN17" i="15"/>
  <c r="AG18" i="15"/>
  <c r="AI18" i="15"/>
  <c r="AK18" i="15"/>
  <c r="AL18" i="15"/>
  <c r="AM18" i="15"/>
  <c r="AN18" i="15"/>
  <c r="AK19" i="15"/>
  <c r="AL19" i="15"/>
  <c r="AM19" i="15"/>
  <c r="AN19" i="15"/>
  <c r="AK20" i="15"/>
  <c r="AL20" i="15"/>
  <c r="AM20" i="15"/>
  <c r="AN20" i="15"/>
  <c r="AG21" i="15"/>
  <c r="AI21" i="15"/>
  <c r="AH21" i="15"/>
  <c r="AJ21" i="15"/>
  <c r="AK22" i="15"/>
  <c r="AL22" i="15"/>
  <c r="AM22" i="15"/>
  <c r="AN22" i="15"/>
  <c r="AK23" i="15"/>
  <c r="AL23" i="15"/>
  <c r="AM23" i="15"/>
  <c r="AN23" i="15"/>
  <c r="AI24" i="15"/>
  <c r="AK24" i="15"/>
  <c r="AL24" i="15"/>
  <c r="AM24" i="15"/>
  <c r="AN24" i="15"/>
  <c r="AG25" i="15"/>
  <c r="AI25" i="15"/>
  <c r="AK25" i="15"/>
  <c r="AL25" i="15"/>
  <c r="AM25" i="15"/>
  <c r="AN25" i="15"/>
  <c r="AK26" i="15"/>
  <c r="AL26" i="15"/>
  <c r="AM26" i="15"/>
  <c r="AN26" i="15"/>
  <c r="AK27" i="15"/>
  <c r="AL27" i="15"/>
  <c r="AM27" i="15"/>
  <c r="AN27" i="15"/>
  <c r="AK28" i="15"/>
  <c r="AL28" i="15"/>
  <c r="AM28" i="15"/>
  <c r="AN28" i="15"/>
  <c r="AK29" i="15"/>
  <c r="AL29" i="15"/>
  <c r="AM29" i="15"/>
  <c r="AN29" i="15"/>
  <c r="AK32" i="15"/>
  <c r="AL32" i="15"/>
  <c r="AM32" i="15"/>
  <c r="AN32" i="15"/>
  <c r="AG33" i="15"/>
  <c r="AI33" i="15"/>
  <c r="AH33" i="15"/>
  <c r="AJ33" i="15"/>
  <c r="AK33" i="15"/>
  <c r="AL33" i="15"/>
  <c r="AM33" i="15"/>
  <c r="AN33" i="15"/>
  <c r="AK34" i="15"/>
  <c r="AL34" i="15"/>
  <c r="AM34" i="15"/>
  <c r="AN34" i="15"/>
  <c r="AK35" i="15"/>
  <c r="AL35" i="15"/>
  <c r="AM35" i="15"/>
  <c r="AN35" i="15"/>
  <c r="AK36" i="15"/>
  <c r="AL36" i="15"/>
  <c r="AM36" i="15"/>
  <c r="AN36" i="15"/>
  <c r="AK37" i="15"/>
  <c r="AL37" i="15"/>
  <c r="AM37" i="15"/>
  <c r="AN37" i="15"/>
  <c r="AG38" i="15"/>
  <c r="AI38" i="15"/>
  <c r="AK38" i="15"/>
  <c r="AL38" i="15"/>
  <c r="AM38" i="15"/>
  <c r="AN38" i="15"/>
  <c r="AK39" i="15"/>
  <c r="AL39" i="15"/>
  <c r="AM39" i="15"/>
  <c r="AN39" i="15"/>
  <c r="AK40" i="15"/>
  <c r="AL40" i="15"/>
  <c r="AM40" i="15"/>
  <c r="AN40" i="15"/>
  <c r="AK41" i="15"/>
  <c r="AL41" i="15"/>
  <c r="AM41" i="15"/>
  <c r="AN41" i="15"/>
  <c r="AG43" i="15"/>
  <c r="AI43" i="15"/>
  <c r="AK43" i="15"/>
  <c r="AL43" i="15"/>
  <c r="AM43" i="15"/>
  <c r="AN43" i="15"/>
  <c r="AK44" i="15"/>
  <c r="AL44" i="15"/>
  <c r="AM44" i="15"/>
  <c r="AN44" i="15"/>
  <c r="AK45" i="15"/>
  <c r="AL45" i="15"/>
  <c r="AM45" i="15"/>
  <c r="AN45" i="15"/>
  <c r="AK46" i="15"/>
  <c r="AL46" i="15"/>
  <c r="AM46" i="15"/>
  <c r="AN46" i="15"/>
  <c r="P28" i="15"/>
  <c r="O28" i="15"/>
  <c r="N28" i="15"/>
  <c r="M28" i="15"/>
  <c r="P18" i="15"/>
  <c r="O18" i="15"/>
  <c r="N18" i="15"/>
  <c r="M18" i="15"/>
  <c r="N7" i="15"/>
  <c r="M7" i="17"/>
  <c r="M22" i="17"/>
  <c r="O22" i="16"/>
  <c r="O7" i="15"/>
  <c r="M22" i="15"/>
  <c r="AP45" i="14"/>
  <c r="AJ45" i="11"/>
  <c r="AN45" i="14"/>
  <c r="AH45" i="11"/>
  <c r="AM45" i="14"/>
  <c r="AG45" i="10"/>
  <c r="AP43" i="14"/>
  <c r="AJ43" i="11"/>
  <c r="AN43" i="14"/>
  <c r="AH43" i="11"/>
  <c r="AM43" i="14"/>
  <c r="AP41" i="14"/>
  <c r="AJ41" i="11"/>
  <c r="AN41" i="14"/>
  <c r="AH41" i="11"/>
  <c r="AM41" i="14"/>
  <c r="AP40" i="14"/>
  <c r="AJ40" i="11"/>
  <c r="AN40" i="14"/>
  <c r="AH40" i="11"/>
  <c r="AM40" i="14"/>
  <c r="AP39" i="14"/>
  <c r="AJ39" i="11"/>
  <c r="AN39" i="14"/>
  <c r="AH39" i="11"/>
  <c r="AM39" i="14"/>
  <c r="AP37" i="14"/>
  <c r="AN37" i="14"/>
  <c r="AH37" i="11"/>
  <c r="AM37" i="14"/>
  <c r="AG37" i="10"/>
  <c r="AP35" i="14"/>
  <c r="AJ35" i="11"/>
  <c r="AN35" i="14"/>
  <c r="AH35" i="11"/>
  <c r="AM35" i="14"/>
  <c r="AG35" i="10"/>
  <c r="AP34" i="14"/>
  <c r="AJ34" i="11"/>
  <c r="AN34" i="14"/>
  <c r="AH34" i="11"/>
  <c r="AM34" i="14"/>
  <c r="AG34" i="10"/>
  <c r="AP33" i="14"/>
  <c r="AJ33" i="11"/>
  <c r="AN33" i="14"/>
  <c r="AH33" i="11"/>
  <c r="AM33" i="14"/>
  <c r="AG33" i="10"/>
  <c r="AP32" i="14"/>
  <c r="AN32" i="14"/>
  <c r="AH32" i="11"/>
  <c r="AM32" i="14"/>
  <c r="AG32" i="10"/>
  <c r="AP29" i="14"/>
  <c r="AP29" i="16"/>
  <c r="AN29" i="14"/>
  <c r="AH29" i="11"/>
  <c r="AM29" i="14"/>
  <c r="AG29" i="10"/>
  <c r="AP28" i="14"/>
  <c r="AN28" i="14"/>
  <c r="AH28" i="11"/>
  <c r="AM28" i="14"/>
  <c r="AP27" i="14"/>
  <c r="AP27" i="16"/>
  <c r="AN27" i="14"/>
  <c r="AH27" i="11"/>
  <c r="AM27" i="14"/>
  <c r="AP26" i="14"/>
  <c r="AJ26" i="11"/>
  <c r="AN26" i="14"/>
  <c r="AH26" i="11"/>
  <c r="AM26" i="14"/>
  <c r="AG26" i="10"/>
  <c r="AP25" i="14"/>
  <c r="AJ25" i="11"/>
  <c r="AN25" i="14"/>
  <c r="AH25" i="11"/>
  <c r="AM25" i="14"/>
  <c r="AG25" i="10"/>
  <c r="AP24" i="14"/>
  <c r="AN24" i="14"/>
  <c r="AH24" i="11"/>
  <c r="AM24" i="14"/>
  <c r="AG24" i="10"/>
  <c r="AP23" i="14"/>
  <c r="AJ23" i="11"/>
  <c r="AN23" i="14"/>
  <c r="AH23" i="11"/>
  <c r="AM23" i="14"/>
  <c r="AG23" i="10"/>
  <c r="AP22" i="14"/>
  <c r="AJ22" i="11"/>
  <c r="AN22" i="14"/>
  <c r="AH22" i="11"/>
  <c r="AM22" i="14"/>
  <c r="AG22" i="10"/>
  <c r="AP21" i="14"/>
  <c r="AJ21" i="11"/>
  <c r="AN21" i="14"/>
  <c r="AH21" i="11"/>
  <c r="AM21" i="14"/>
  <c r="AO21" i="16"/>
  <c r="AP19" i="14"/>
  <c r="AN19" i="14"/>
  <c r="AM19" i="14"/>
  <c r="AG19" i="10"/>
  <c r="AP18" i="14"/>
  <c r="AJ18" i="11"/>
  <c r="AN18" i="14"/>
  <c r="AH18" i="11"/>
  <c r="AM18" i="14"/>
  <c r="AG18" i="10"/>
  <c r="AP17" i="14"/>
  <c r="AN17" i="14"/>
  <c r="AH17" i="11"/>
  <c r="AM17" i="14"/>
  <c r="AG17" i="10"/>
  <c r="AP16" i="14"/>
  <c r="AJ16" i="11"/>
  <c r="AN16" i="14"/>
  <c r="AH16" i="11"/>
  <c r="AM16" i="14"/>
  <c r="AG16" i="10"/>
  <c r="AP14" i="14"/>
  <c r="AN14" i="14"/>
  <c r="AH14" i="11"/>
  <c r="AM14" i="14"/>
  <c r="AP13" i="14"/>
  <c r="AJ13" i="11"/>
  <c r="AN13" i="14"/>
  <c r="AH13" i="11"/>
  <c r="AM13" i="14"/>
  <c r="AG13" i="10"/>
  <c r="AP11" i="14"/>
  <c r="AJ11" i="11"/>
  <c r="AN11" i="14"/>
  <c r="AH11" i="11"/>
  <c r="AM11" i="14"/>
  <c r="AP9" i="14"/>
  <c r="AJ9" i="11"/>
  <c r="AN9" i="14"/>
  <c r="AH9" i="11"/>
  <c r="AM9" i="14"/>
  <c r="AP7" i="14"/>
  <c r="AJ7" i="11"/>
  <c r="AN7" i="14"/>
  <c r="AH7" i="11"/>
  <c r="AM7" i="14"/>
  <c r="AG7" i="10"/>
  <c r="AN6" i="14"/>
  <c r="AH6" i="11"/>
  <c r="AM6" i="14"/>
  <c r="AG6" i="10"/>
  <c r="AP5" i="14"/>
  <c r="AJ5" i="11"/>
  <c r="AN5" i="14"/>
  <c r="AM5" i="14"/>
  <c r="AG5" i="10"/>
  <c r="AP4" i="14"/>
  <c r="AJ4" i="11"/>
  <c r="AK24" i="9"/>
  <c r="AN46" i="13"/>
  <c r="AM46" i="13"/>
  <c r="AL46" i="13"/>
  <c r="AK46" i="13"/>
  <c r="AF46" i="13"/>
  <c r="AE46" i="13"/>
  <c r="AD46" i="13"/>
  <c r="AH46" i="13"/>
  <c r="AJ46" i="13"/>
  <c r="AC46" i="13"/>
  <c r="AG46" i="13"/>
  <c r="AI46" i="13"/>
  <c r="AN45" i="13"/>
  <c r="AM45" i="13"/>
  <c r="AL45" i="13"/>
  <c r="AK45" i="13"/>
  <c r="AF45" i="13"/>
  <c r="AE45" i="13"/>
  <c r="AD45" i="13"/>
  <c r="AH45" i="13"/>
  <c r="AJ45" i="13"/>
  <c r="AC45" i="13"/>
  <c r="AG45" i="13"/>
  <c r="AI45" i="13"/>
  <c r="AN44" i="13"/>
  <c r="AM44" i="13"/>
  <c r="AL44" i="13"/>
  <c r="AK44" i="13"/>
  <c r="AF44" i="13"/>
  <c r="AE44" i="13"/>
  <c r="AD44" i="13"/>
  <c r="AH44" i="13"/>
  <c r="AJ44" i="13"/>
  <c r="AC44" i="13"/>
  <c r="AG44" i="13"/>
  <c r="AI44" i="13"/>
  <c r="AN43" i="13"/>
  <c r="AM43" i="13"/>
  <c r="AL43" i="13"/>
  <c r="AK43" i="13"/>
  <c r="AF43" i="13"/>
  <c r="AE43" i="13"/>
  <c r="AD43" i="13"/>
  <c r="AH43" i="13"/>
  <c r="AJ43" i="13"/>
  <c r="AC43" i="13"/>
  <c r="AG43" i="13"/>
  <c r="AI43" i="13"/>
  <c r="AN41" i="13"/>
  <c r="AM41" i="13"/>
  <c r="AL41" i="13"/>
  <c r="AK41" i="13"/>
  <c r="AF41" i="13"/>
  <c r="AE41" i="13"/>
  <c r="AD41" i="13"/>
  <c r="AH41" i="13"/>
  <c r="AJ41" i="13"/>
  <c r="AC41" i="13"/>
  <c r="AG41" i="13"/>
  <c r="AI41" i="13"/>
  <c r="AN40" i="13"/>
  <c r="AM40" i="13"/>
  <c r="AL40" i="13"/>
  <c r="AK40" i="13"/>
  <c r="AF40" i="13"/>
  <c r="AE40" i="13"/>
  <c r="AD40" i="13"/>
  <c r="AH40" i="13"/>
  <c r="AJ40" i="13"/>
  <c r="AC40" i="13"/>
  <c r="AG40" i="13"/>
  <c r="AI40" i="13"/>
  <c r="AN39" i="13"/>
  <c r="AM39" i="13"/>
  <c r="AL39" i="13"/>
  <c r="AK39" i="13"/>
  <c r="AF39" i="13"/>
  <c r="AE39" i="13"/>
  <c r="AD39" i="13"/>
  <c r="AH39" i="13"/>
  <c r="AJ39" i="13"/>
  <c r="AC39" i="13"/>
  <c r="AG39" i="13"/>
  <c r="AI39" i="13"/>
  <c r="AN38" i="13"/>
  <c r="AM38" i="13"/>
  <c r="AL38" i="13"/>
  <c r="AK38" i="13"/>
  <c r="AF38" i="13"/>
  <c r="AE38" i="13"/>
  <c r="AD38" i="13"/>
  <c r="AH38" i="13"/>
  <c r="AJ38" i="13"/>
  <c r="AC38" i="13"/>
  <c r="AG38" i="13"/>
  <c r="AI38" i="13"/>
  <c r="AN37" i="13"/>
  <c r="AM37" i="13"/>
  <c r="AL37" i="13"/>
  <c r="AK37" i="13"/>
  <c r="AF37" i="13"/>
  <c r="AE37" i="13"/>
  <c r="AD37" i="13"/>
  <c r="AH37" i="13"/>
  <c r="AJ37" i="13"/>
  <c r="AC37" i="13"/>
  <c r="AG37" i="13"/>
  <c r="AI37" i="13"/>
  <c r="AN36" i="13"/>
  <c r="AM36" i="13"/>
  <c r="AL36" i="13"/>
  <c r="AK36" i="13"/>
  <c r="AF36" i="13"/>
  <c r="AE36" i="13"/>
  <c r="AD36" i="13"/>
  <c r="AH36" i="13"/>
  <c r="AJ36" i="13"/>
  <c r="AC36" i="13"/>
  <c r="AG36" i="13"/>
  <c r="AI36" i="13"/>
  <c r="AN35" i="13"/>
  <c r="AM35" i="13"/>
  <c r="AL35" i="13"/>
  <c r="AK35" i="13"/>
  <c r="AF35" i="13"/>
  <c r="AE35" i="13"/>
  <c r="AD35" i="13"/>
  <c r="AH35" i="13"/>
  <c r="AJ35" i="13"/>
  <c r="AC35" i="13"/>
  <c r="AG35" i="13"/>
  <c r="AI35" i="13"/>
  <c r="AN34" i="13"/>
  <c r="AM34" i="13"/>
  <c r="AL34" i="13"/>
  <c r="AK34" i="13"/>
  <c r="AF34" i="13"/>
  <c r="AE34" i="13"/>
  <c r="AD34" i="13"/>
  <c r="AH34" i="13"/>
  <c r="AJ34" i="13"/>
  <c r="AC34" i="13"/>
  <c r="AG34" i="13"/>
  <c r="AI34" i="13"/>
  <c r="AN33" i="13"/>
  <c r="AM33" i="13"/>
  <c r="AL33" i="13"/>
  <c r="AK33" i="13"/>
  <c r="AH33" i="13"/>
  <c r="AJ33" i="13"/>
  <c r="AG33" i="13"/>
  <c r="AI33" i="13"/>
  <c r="AN32" i="13"/>
  <c r="AM32" i="13"/>
  <c r="AL32" i="13"/>
  <c r="AK32" i="13"/>
  <c r="AF32" i="13"/>
  <c r="AE32" i="13"/>
  <c r="AD32" i="13"/>
  <c r="AH32" i="13"/>
  <c r="AJ32" i="13"/>
  <c r="AC32" i="13"/>
  <c r="AG32" i="13"/>
  <c r="AI32" i="13"/>
  <c r="AN29" i="13"/>
  <c r="AM29" i="13"/>
  <c r="AL29" i="13"/>
  <c r="AK29" i="13"/>
  <c r="AF29" i="13"/>
  <c r="AE29" i="13"/>
  <c r="AD29" i="13"/>
  <c r="AH29" i="13"/>
  <c r="AJ29" i="13"/>
  <c r="AC29" i="13"/>
  <c r="AG29" i="13"/>
  <c r="AI29" i="13"/>
  <c r="AN28" i="13"/>
  <c r="AM28" i="13"/>
  <c r="AL28" i="13"/>
  <c r="AK28" i="13"/>
  <c r="AF28" i="13"/>
  <c r="AE28" i="13"/>
  <c r="AD28" i="13"/>
  <c r="AH28" i="13"/>
  <c r="AJ28" i="13"/>
  <c r="AC28" i="13"/>
  <c r="AG28" i="13"/>
  <c r="AI28" i="13"/>
  <c r="P28" i="13"/>
  <c r="O28" i="13"/>
  <c r="N28" i="13"/>
  <c r="M28" i="13"/>
  <c r="AN27" i="13"/>
  <c r="AM27" i="13"/>
  <c r="AL27" i="13"/>
  <c r="AK27" i="13"/>
  <c r="AF27" i="13"/>
  <c r="AE27" i="13"/>
  <c r="AD27" i="13"/>
  <c r="AH27" i="13"/>
  <c r="AJ27" i="13"/>
  <c r="AC27" i="13"/>
  <c r="AG27" i="13"/>
  <c r="AI27" i="13"/>
  <c r="AN26" i="13"/>
  <c r="AM26" i="13"/>
  <c r="AL26" i="13"/>
  <c r="AK26" i="13"/>
  <c r="AF26" i="13"/>
  <c r="AE26" i="13"/>
  <c r="AD26" i="13"/>
  <c r="AH26" i="13"/>
  <c r="AJ26" i="13"/>
  <c r="AC26" i="13"/>
  <c r="AG26" i="13"/>
  <c r="AI26" i="13"/>
  <c r="AN25" i="13"/>
  <c r="AM25" i="13"/>
  <c r="AL25" i="13"/>
  <c r="AK25" i="13"/>
  <c r="AF25" i="13"/>
  <c r="AE25" i="13"/>
  <c r="AD25" i="13"/>
  <c r="AH25" i="13"/>
  <c r="AJ25" i="13"/>
  <c r="AC25" i="13"/>
  <c r="AG25" i="13"/>
  <c r="AI25" i="13"/>
  <c r="AN24" i="13"/>
  <c r="AM24" i="13"/>
  <c r="AL24" i="13"/>
  <c r="AK24" i="13"/>
  <c r="AF24" i="13"/>
  <c r="AE24" i="13"/>
  <c r="AD24" i="13"/>
  <c r="AH24" i="13"/>
  <c r="AJ24" i="13"/>
  <c r="AC24" i="13"/>
  <c r="AG24" i="13"/>
  <c r="AI24" i="13"/>
  <c r="AN23" i="13"/>
  <c r="AM23" i="13"/>
  <c r="AL23" i="13"/>
  <c r="AK23" i="13"/>
  <c r="AF23" i="13"/>
  <c r="AE23" i="13"/>
  <c r="AD23" i="13"/>
  <c r="AH23" i="13"/>
  <c r="AJ23" i="13"/>
  <c r="AC23" i="13"/>
  <c r="AG23" i="13"/>
  <c r="AI23" i="13"/>
  <c r="AN22" i="13"/>
  <c r="AM22" i="13"/>
  <c r="AL22" i="13"/>
  <c r="AK22" i="13"/>
  <c r="AF22" i="13"/>
  <c r="AE22" i="13"/>
  <c r="AD22" i="13"/>
  <c r="AC22" i="13"/>
  <c r="L22" i="13"/>
  <c r="P22" i="13"/>
  <c r="K22" i="13"/>
  <c r="O22" i="13"/>
  <c r="J22" i="13"/>
  <c r="N22" i="13"/>
  <c r="I22" i="13"/>
  <c r="AH21" i="13"/>
  <c r="AJ21" i="13"/>
  <c r="AG21" i="13"/>
  <c r="AI21" i="13"/>
  <c r="AN20" i="13"/>
  <c r="AM20" i="13"/>
  <c r="AL20" i="13"/>
  <c r="AK20" i="13"/>
  <c r="AF20" i="13"/>
  <c r="AE20" i="13"/>
  <c r="AD20" i="13"/>
  <c r="AH20" i="13"/>
  <c r="AJ20" i="13"/>
  <c r="AC20" i="13"/>
  <c r="AG20" i="13"/>
  <c r="AI20" i="13"/>
  <c r="AN19" i="13"/>
  <c r="AM19" i="13"/>
  <c r="AL19" i="13"/>
  <c r="AK19" i="13"/>
  <c r="AF19" i="13"/>
  <c r="AE19" i="13"/>
  <c r="AD19" i="13"/>
  <c r="AH19" i="13"/>
  <c r="AJ19" i="13"/>
  <c r="AC19" i="13"/>
  <c r="AG19" i="13"/>
  <c r="AI19" i="13"/>
  <c r="AN18" i="13"/>
  <c r="AM18" i="13"/>
  <c r="AL18" i="13"/>
  <c r="AK18" i="13"/>
  <c r="AF18" i="13"/>
  <c r="AE18" i="13"/>
  <c r="AD18" i="13"/>
  <c r="AH18" i="13"/>
  <c r="AJ18" i="13"/>
  <c r="AC18" i="13"/>
  <c r="AG18" i="13"/>
  <c r="AI18" i="13"/>
  <c r="P18" i="13"/>
  <c r="O18" i="13"/>
  <c r="N18" i="13"/>
  <c r="M18" i="13"/>
  <c r="AN17" i="13"/>
  <c r="AM17" i="13"/>
  <c r="AL17" i="13"/>
  <c r="AK17" i="13"/>
  <c r="AF17" i="13"/>
  <c r="AE17" i="13"/>
  <c r="AD17" i="13"/>
  <c r="AH17" i="13"/>
  <c r="AJ17" i="13"/>
  <c r="AC17" i="13"/>
  <c r="AG17" i="13"/>
  <c r="AI17" i="13"/>
  <c r="AN16" i="13"/>
  <c r="AM16" i="13"/>
  <c r="AL16" i="13"/>
  <c r="AK16" i="13"/>
  <c r="AF16" i="13"/>
  <c r="AE16" i="13"/>
  <c r="AD16" i="13"/>
  <c r="AH16" i="13"/>
  <c r="AJ16" i="13"/>
  <c r="AC16" i="13"/>
  <c r="AG16" i="13"/>
  <c r="AI16" i="13"/>
  <c r="AN14" i="13"/>
  <c r="AM14" i="13"/>
  <c r="AL14" i="13"/>
  <c r="AK14" i="13"/>
  <c r="AF14" i="13"/>
  <c r="AE14" i="13"/>
  <c r="AD14" i="13"/>
  <c r="AH14" i="13"/>
  <c r="AJ14" i="13"/>
  <c r="AC14" i="13"/>
  <c r="AG14" i="13"/>
  <c r="AI14" i="13"/>
  <c r="AN13" i="13"/>
  <c r="AM13" i="13"/>
  <c r="AL13" i="13"/>
  <c r="AK13" i="13"/>
  <c r="AF13" i="13"/>
  <c r="AE13" i="13"/>
  <c r="AD13" i="13"/>
  <c r="AH13" i="13"/>
  <c r="AJ13" i="13"/>
  <c r="AC13" i="13"/>
  <c r="AG13" i="13"/>
  <c r="AI13" i="13"/>
  <c r="AN12" i="13"/>
  <c r="AM12" i="13"/>
  <c r="AL12" i="13"/>
  <c r="AK12" i="13"/>
  <c r="AF12" i="13"/>
  <c r="AE12" i="13"/>
  <c r="AD12" i="13"/>
  <c r="AH12" i="13"/>
  <c r="AJ12" i="13"/>
  <c r="AC12" i="13"/>
  <c r="AG12" i="13"/>
  <c r="AI12" i="13"/>
  <c r="AN11" i="13"/>
  <c r="AM11" i="13"/>
  <c r="AL11" i="13"/>
  <c r="AK11" i="13"/>
  <c r="AF11" i="13"/>
  <c r="AE11" i="13"/>
  <c r="AD11" i="13"/>
  <c r="AH11" i="13"/>
  <c r="AJ11" i="13"/>
  <c r="AC11" i="13"/>
  <c r="AG11" i="13"/>
  <c r="AI11" i="13"/>
  <c r="AN10" i="13"/>
  <c r="AM10" i="13"/>
  <c r="AL10" i="13"/>
  <c r="AK10" i="13"/>
  <c r="AF10" i="13"/>
  <c r="AE10" i="13"/>
  <c r="AD10" i="13"/>
  <c r="AH10" i="13"/>
  <c r="AJ10" i="13"/>
  <c r="AC10" i="13"/>
  <c r="AG10" i="13"/>
  <c r="AI10" i="13"/>
  <c r="AN9" i="13"/>
  <c r="AM9" i="13"/>
  <c r="AL9" i="13"/>
  <c r="AK9" i="13"/>
  <c r="AF9" i="13"/>
  <c r="AE9" i="13"/>
  <c r="AD9" i="13"/>
  <c r="AH9" i="13"/>
  <c r="AJ9" i="13"/>
  <c r="AC9" i="13"/>
  <c r="AG9" i="13"/>
  <c r="AI9" i="13"/>
  <c r="AN7" i="13"/>
  <c r="AM7" i="13"/>
  <c r="AL7" i="13"/>
  <c r="AK7" i="13"/>
  <c r="AF7" i="13"/>
  <c r="AE7" i="13"/>
  <c r="AD7" i="13"/>
  <c r="AC7" i="13"/>
  <c r="L7" i="13"/>
  <c r="P7" i="13"/>
  <c r="K7" i="13"/>
  <c r="J7" i="13"/>
  <c r="N7" i="13"/>
  <c r="I7" i="13"/>
  <c r="AL6" i="13"/>
  <c r="AK6" i="13"/>
  <c r="AD6" i="13"/>
  <c r="AH6" i="13"/>
  <c r="AJ6" i="13"/>
  <c r="AC6" i="13"/>
  <c r="AG6" i="13"/>
  <c r="AI6" i="13"/>
  <c r="AN5" i="13"/>
  <c r="AM5" i="13"/>
  <c r="AL5" i="13"/>
  <c r="AK5" i="13"/>
  <c r="AF5" i="13"/>
  <c r="AE5" i="13"/>
  <c r="AD5" i="13"/>
  <c r="AH5" i="13"/>
  <c r="AJ5" i="13"/>
  <c r="AC5" i="13"/>
  <c r="AG5" i="13"/>
  <c r="AI5" i="13"/>
  <c r="AN4" i="13"/>
  <c r="AM4" i="13"/>
  <c r="AL4" i="13"/>
  <c r="AK4" i="13"/>
  <c r="AF4" i="13"/>
  <c r="AE4" i="13"/>
  <c r="AD4" i="13"/>
  <c r="AH4" i="13"/>
  <c r="AJ4" i="13"/>
  <c r="AC4" i="13"/>
  <c r="AG4" i="13"/>
  <c r="AI4" i="13"/>
  <c r="AC4" i="12"/>
  <c r="AG4" i="12"/>
  <c r="AD4" i="12"/>
  <c r="AH4" i="12"/>
  <c r="AD45" i="12"/>
  <c r="AH45" i="12"/>
  <c r="AD43" i="12"/>
  <c r="AH43" i="12"/>
  <c r="AD41" i="12"/>
  <c r="AH41" i="12"/>
  <c r="AD39" i="12"/>
  <c r="AH39" i="12"/>
  <c r="AD38" i="12"/>
  <c r="AH38" i="12"/>
  <c r="AD37" i="12"/>
  <c r="AH37" i="12"/>
  <c r="AD35" i="12"/>
  <c r="AH35" i="12"/>
  <c r="AD34" i="12"/>
  <c r="AH34" i="12"/>
  <c r="AH33" i="12"/>
  <c r="AD29" i="12"/>
  <c r="AH29" i="12"/>
  <c r="AD27" i="12"/>
  <c r="AH27" i="12"/>
  <c r="AD25" i="12"/>
  <c r="AH25" i="12"/>
  <c r="AD24" i="12"/>
  <c r="AH24" i="12"/>
  <c r="AH21" i="12"/>
  <c r="AD18" i="12"/>
  <c r="AH18" i="12"/>
  <c r="AD16" i="12"/>
  <c r="AH16" i="12"/>
  <c r="AD13" i="12"/>
  <c r="AH13" i="12"/>
  <c r="AD11" i="12"/>
  <c r="AH11" i="12"/>
  <c r="AD9" i="12"/>
  <c r="AH9" i="12"/>
  <c r="AD6" i="12"/>
  <c r="AH6" i="12"/>
  <c r="AC40" i="12"/>
  <c r="AG40" i="12"/>
  <c r="AC36" i="12"/>
  <c r="AG36" i="12"/>
  <c r="AG33" i="12"/>
  <c r="AC32" i="12"/>
  <c r="AG32" i="12"/>
  <c r="AC26" i="12"/>
  <c r="AG26" i="12"/>
  <c r="AC23" i="12"/>
  <c r="AG23" i="12"/>
  <c r="AG21" i="12"/>
  <c r="AC19" i="12"/>
  <c r="AG19" i="12"/>
  <c r="AC14" i="12"/>
  <c r="AG14" i="12"/>
  <c r="AC10" i="12"/>
  <c r="AG10" i="12"/>
  <c r="AC5" i="12"/>
  <c r="AG5" i="12"/>
  <c r="AN45" i="12"/>
  <c r="AM45" i="12"/>
  <c r="AL45" i="12"/>
  <c r="AK45" i="12"/>
  <c r="AF45" i="12"/>
  <c r="AE45" i="12"/>
  <c r="AC45" i="12"/>
  <c r="AG45" i="12"/>
  <c r="AN44" i="12"/>
  <c r="AM44" i="12"/>
  <c r="AL44" i="12"/>
  <c r="AK44" i="12"/>
  <c r="AF44" i="12"/>
  <c r="AE44" i="12"/>
  <c r="AD44" i="12"/>
  <c r="AH44" i="12"/>
  <c r="AC44" i="12"/>
  <c r="AG44" i="12"/>
  <c r="AN43" i="12"/>
  <c r="AM43" i="12"/>
  <c r="AL43" i="12"/>
  <c r="AK43" i="12"/>
  <c r="AF43" i="12"/>
  <c r="AE43" i="12"/>
  <c r="AC43" i="12"/>
  <c r="AG43" i="12"/>
  <c r="AN41" i="12"/>
  <c r="AM41" i="12"/>
  <c r="AL41" i="12"/>
  <c r="AK41" i="12"/>
  <c r="AF41" i="12"/>
  <c r="AE41" i="12"/>
  <c r="AC41" i="12"/>
  <c r="AG41" i="12"/>
  <c r="AN40" i="12"/>
  <c r="AM40" i="12"/>
  <c r="AL40" i="12"/>
  <c r="AK40" i="12"/>
  <c r="AF40" i="12"/>
  <c r="AE40" i="12"/>
  <c r="AD40" i="12"/>
  <c r="AH40" i="12"/>
  <c r="AN39" i="12"/>
  <c r="AM39" i="12"/>
  <c r="AL39" i="12"/>
  <c r="AK39" i="12"/>
  <c r="AF39" i="12"/>
  <c r="AE39" i="12"/>
  <c r="AC39" i="12"/>
  <c r="AG39" i="12"/>
  <c r="AN38" i="12"/>
  <c r="AM38" i="12"/>
  <c r="AL38" i="12"/>
  <c r="AK38" i="12"/>
  <c r="AF38" i="12"/>
  <c r="AE38" i="12"/>
  <c r="AC38" i="12"/>
  <c r="AG38" i="12"/>
  <c r="AN37" i="12"/>
  <c r="AM37" i="12"/>
  <c r="AL37" i="12"/>
  <c r="AK37" i="12"/>
  <c r="AF37" i="12"/>
  <c r="AE37" i="12"/>
  <c r="AC37" i="12"/>
  <c r="AG37" i="12"/>
  <c r="AN36" i="12"/>
  <c r="AM36" i="12"/>
  <c r="AL36" i="12"/>
  <c r="AK36" i="12"/>
  <c r="AF36" i="12"/>
  <c r="AE36" i="12"/>
  <c r="AD36" i="12"/>
  <c r="AH36" i="12"/>
  <c r="AN35" i="12"/>
  <c r="AM35" i="12"/>
  <c r="AL35" i="12"/>
  <c r="AK35" i="12"/>
  <c r="AF35" i="12"/>
  <c r="AE35" i="12"/>
  <c r="AC35" i="12"/>
  <c r="AG35" i="12"/>
  <c r="AN34" i="12"/>
  <c r="AM34" i="12"/>
  <c r="AL34" i="12"/>
  <c r="AK34" i="12"/>
  <c r="AF34" i="12"/>
  <c r="AE34" i="12"/>
  <c r="AC34" i="12"/>
  <c r="AG34" i="12"/>
  <c r="AN33" i="12"/>
  <c r="AM33" i="12"/>
  <c r="AL33" i="12"/>
  <c r="AK33" i="12"/>
  <c r="AN32" i="12"/>
  <c r="AM32" i="12"/>
  <c r="AL32" i="12"/>
  <c r="AK32" i="12"/>
  <c r="AF32" i="12"/>
  <c r="AE32" i="12"/>
  <c r="AD32" i="12"/>
  <c r="AH32" i="12"/>
  <c r="AN29" i="12"/>
  <c r="AM29" i="12"/>
  <c r="AL29" i="12"/>
  <c r="AK29" i="12"/>
  <c r="AF29" i="12"/>
  <c r="AE29" i="12"/>
  <c r="AC29" i="12"/>
  <c r="AG29" i="12"/>
  <c r="AN28" i="12"/>
  <c r="AM28" i="12"/>
  <c r="AL28" i="12"/>
  <c r="AK28" i="12"/>
  <c r="AF28" i="12"/>
  <c r="AE28" i="12"/>
  <c r="AD28" i="12"/>
  <c r="AH28" i="12"/>
  <c r="AC28" i="12"/>
  <c r="AG28" i="12"/>
  <c r="P28" i="12"/>
  <c r="O28" i="12"/>
  <c r="N28" i="12"/>
  <c r="M28" i="12"/>
  <c r="AN27" i="12"/>
  <c r="AM27" i="12"/>
  <c r="AL27" i="12"/>
  <c r="AK27" i="12"/>
  <c r="AF27" i="12"/>
  <c r="AE27" i="12"/>
  <c r="AC27" i="12"/>
  <c r="AG27" i="12"/>
  <c r="AN26" i="12"/>
  <c r="AM26" i="12"/>
  <c r="AL26" i="12"/>
  <c r="AK26" i="12"/>
  <c r="AF26" i="12"/>
  <c r="AE26" i="12"/>
  <c r="AD26" i="12"/>
  <c r="AH26" i="12"/>
  <c r="AN25" i="12"/>
  <c r="AM25" i="12"/>
  <c r="AL25" i="12"/>
  <c r="AK25" i="12"/>
  <c r="AF25" i="12"/>
  <c r="AE25" i="12"/>
  <c r="AC25" i="12"/>
  <c r="AG25" i="12"/>
  <c r="AN24" i="12"/>
  <c r="AM24" i="12"/>
  <c r="AL24" i="12"/>
  <c r="AK24" i="12"/>
  <c r="AF24" i="12"/>
  <c r="AE24" i="12"/>
  <c r="AC24" i="12"/>
  <c r="AG24" i="12"/>
  <c r="AN23" i="12"/>
  <c r="AM23" i="12"/>
  <c r="AL23" i="12"/>
  <c r="AK23" i="12"/>
  <c r="AF23" i="12"/>
  <c r="AE23" i="12"/>
  <c r="AD23" i="12"/>
  <c r="AH23" i="12"/>
  <c r="AN22" i="12"/>
  <c r="AM22" i="12"/>
  <c r="AL22" i="12"/>
  <c r="AK22" i="12"/>
  <c r="AF22" i="12"/>
  <c r="AE22" i="12"/>
  <c r="AD22" i="12"/>
  <c r="AC22" i="12"/>
  <c r="L22" i="12"/>
  <c r="P22" i="12"/>
  <c r="K22" i="12"/>
  <c r="O22" i="12"/>
  <c r="J22" i="12"/>
  <c r="N22" i="12"/>
  <c r="I22" i="12"/>
  <c r="M22" i="12"/>
  <c r="AN20" i="12"/>
  <c r="AM20" i="12"/>
  <c r="AL20" i="12"/>
  <c r="AK20" i="12"/>
  <c r="AF20" i="12"/>
  <c r="AE20" i="12"/>
  <c r="AD20" i="12"/>
  <c r="AH20" i="12"/>
  <c r="AC20" i="12"/>
  <c r="AG20" i="12"/>
  <c r="AN19" i="12"/>
  <c r="AM19" i="12"/>
  <c r="AL19" i="12"/>
  <c r="AK19" i="12"/>
  <c r="AF19" i="12"/>
  <c r="AE19" i="12"/>
  <c r="AD19" i="12"/>
  <c r="AH19" i="12"/>
  <c r="AN18" i="12"/>
  <c r="AM18" i="12"/>
  <c r="AL18" i="12"/>
  <c r="AK18" i="12"/>
  <c r="AF18" i="12"/>
  <c r="AE18" i="12"/>
  <c r="AC18" i="12"/>
  <c r="AG18" i="12"/>
  <c r="P18" i="12"/>
  <c r="O18" i="12"/>
  <c r="N18" i="12"/>
  <c r="M18" i="12"/>
  <c r="AN17" i="12"/>
  <c r="AM17" i="12"/>
  <c r="AL17" i="12"/>
  <c r="AK17" i="12"/>
  <c r="AF17" i="12"/>
  <c r="AE17" i="12"/>
  <c r="AD17" i="12"/>
  <c r="AH17" i="12"/>
  <c r="AC17" i="12"/>
  <c r="AG17" i="12"/>
  <c r="AN16" i="12"/>
  <c r="AM16" i="12"/>
  <c r="AL16" i="12"/>
  <c r="AK16" i="12"/>
  <c r="AF16" i="12"/>
  <c r="AE16" i="12"/>
  <c r="AC16" i="12"/>
  <c r="AG16" i="12"/>
  <c r="AN14" i="12"/>
  <c r="AM14" i="12"/>
  <c r="AL14" i="12"/>
  <c r="AK14" i="12"/>
  <c r="AF14" i="12"/>
  <c r="AE14" i="12"/>
  <c r="AD14" i="12"/>
  <c r="AH14" i="12"/>
  <c r="AN13" i="12"/>
  <c r="AM13" i="12"/>
  <c r="AL13" i="12"/>
  <c r="AK13" i="12"/>
  <c r="AF13" i="12"/>
  <c r="AE13" i="12"/>
  <c r="AC13" i="12"/>
  <c r="AG13" i="12"/>
  <c r="AN12" i="12"/>
  <c r="AM12" i="12"/>
  <c r="AL12" i="12"/>
  <c r="AK12" i="12"/>
  <c r="AF12" i="12"/>
  <c r="AE12" i="12"/>
  <c r="AD12" i="12"/>
  <c r="AH12" i="12"/>
  <c r="AC12" i="12"/>
  <c r="AG12" i="12"/>
  <c r="AN11" i="12"/>
  <c r="AM11" i="12"/>
  <c r="AL11" i="12"/>
  <c r="AK11" i="12"/>
  <c r="AF11" i="12"/>
  <c r="AE11" i="12"/>
  <c r="AC11" i="12"/>
  <c r="AG11" i="12"/>
  <c r="AN10" i="12"/>
  <c r="AM10" i="12"/>
  <c r="AL10" i="12"/>
  <c r="AK10" i="12"/>
  <c r="AF10" i="12"/>
  <c r="AE10" i="12"/>
  <c r="AD10" i="12"/>
  <c r="AH10" i="12"/>
  <c r="AN9" i="12"/>
  <c r="AM9" i="12"/>
  <c r="AL9" i="12"/>
  <c r="AK9" i="12"/>
  <c r="AF9" i="12"/>
  <c r="AE9" i="12"/>
  <c r="AC9" i="12"/>
  <c r="AG9" i="12"/>
  <c r="AN7" i="12"/>
  <c r="AM7" i="12"/>
  <c r="AL7" i="12"/>
  <c r="AK7" i="12"/>
  <c r="AF7" i="12"/>
  <c r="AE7" i="12"/>
  <c r="AD7" i="12"/>
  <c r="AC7" i="12"/>
  <c r="L7" i="12"/>
  <c r="P7" i="12"/>
  <c r="K7" i="12"/>
  <c r="O7" i="12"/>
  <c r="J7" i="12"/>
  <c r="N7" i="12"/>
  <c r="I7" i="12"/>
  <c r="M7" i="12"/>
  <c r="AL6" i="12"/>
  <c r="AK6" i="12"/>
  <c r="AC6" i="12"/>
  <c r="AG6" i="12"/>
  <c r="AN5" i="12"/>
  <c r="AM5" i="12"/>
  <c r="AL5" i="12"/>
  <c r="AK5" i="12"/>
  <c r="AF5" i="12"/>
  <c r="AE5" i="12"/>
  <c r="AD5" i="12"/>
  <c r="AH5" i="12"/>
  <c r="AN4" i="12"/>
  <c r="AM4" i="12"/>
  <c r="AL4" i="12"/>
  <c r="AK4" i="12"/>
  <c r="AF4" i="12"/>
  <c r="AE4" i="12"/>
  <c r="AG46" i="11"/>
  <c r="AF46" i="11"/>
  <c r="AE46" i="11"/>
  <c r="AD46" i="11"/>
  <c r="AC46" i="11"/>
  <c r="AG45" i="11"/>
  <c r="AF45" i="11"/>
  <c r="AE45" i="11"/>
  <c r="AD45" i="11"/>
  <c r="AC45" i="11"/>
  <c r="AG44" i="11"/>
  <c r="AF44" i="11"/>
  <c r="AE44" i="11"/>
  <c r="AD44" i="11"/>
  <c r="AC44" i="11"/>
  <c r="AG43" i="11"/>
  <c r="AF43" i="11"/>
  <c r="AE43" i="11"/>
  <c r="AD43" i="11"/>
  <c r="AC43" i="11"/>
  <c r="AG41" i="11"/>
  <c r="AF41" i="11"/>
  <c r="AE41" i="11"/>
  <c r="AD41" i="11"/>
  <c r="AC41" i="11"/>
  <c r="AG40" i="11"/>
  <c r="AF40" i="11"/>
  <c r="AE40" i="11"/>
  <c r="AD40" i="11"/>
  <c r="AC40" i="11"/>
  <c r="AG39" i="11"/>
  <c r="AF39" i="11"/>
  <c r="AE39" i="11"/>
  <c r="AD39" i="11"/>
  <c r="AC39" i="11"/>
  <c r="AG38" i="11"/>
  <c r="AF38" i="11"/>
  <c r="AE38" i="11"/>
  <c r="AD38" i="11"/>
  <c r="AC38" i="11"/>
  <c r="AG37" i="11"/>
  <c r="AF37" i="11"/>
  <c r="AE37" i="11"/>
  <c r="AD37" i="11"/>
  <c r="AC37" i="11"/>
  <c r="AG36" i="11"/>
  <c r="AF36" i="11"/>
  <c r="AE36" i="11"/>
  <c r="AD36" i="11"/>
  <c r="AC36" i="11"/>
  <c r="AG35" i="11"/>
  <c r="AF35" i="11"/>
  <c r="AE35" i="11"/>
  <c r="AD35" i="11"/>
  <c r="AC35" i="11"/>
  <c r="AG34" i="11"/>
  <c r="AF34" i="11"/>
  <c r="AE34" i="11"/>
  <c r="AD34" i="11"/>
  <c r="AC34" i="11"/>
  <c r="AG33" i="11"/>
  <c r="AG32" i="11"/>
  <c r="AF32" i="11"/>
  <c r="AE32" i="11"/>
  <c r="AD32" i="11"/>
  <c r="AC32" i="11"/>
  <c r="AG29" i="11"/>
  <c r="AF29" i="11"/>
  <c r="AE29" i="11"/>
  <c r="AD29" i="11"/>
  <c r="AC29" i="11"/>
  <c r="AG28" i="11"/>
  <c r="AF28" i="11"/>
  <c r="AE28" i="11"/>
  <c r="AD28" i="11"/>
  <c r="AC28" i="11"/>
  <c r="P28" i="11"/>
  <c r="O28" i="11"/>
  <c r="N28" i="11"/>
  <c r="M28" i="11"/>
  <c r="AG27" i="11"/>
  <c r="AF27" i="11"/>
  <c r="AE27" i="11"/>
  <c r="AD27" i="11"/>
  <c r="AC27" i="11"/>
  <c r="AG26" i="11"/>
  <c r="AF26" i="11"/>
  <c r="AE26" i="11"/>
  <c r="AD26" i="11"/>
  <c r="AC26" i="11"/>
  <c r="AG25" i="11"/>
  <c r="AF25" i="11"/>
  <c r="AE25" i="11"/>
  <c r="AD25" i="11"/>
  <c r="AC25" i="11"/>
  <c r="AG24" i="11"/>
  <c r="AF24" i="11"/>
  <c r="AE24" i="11"/>
  <c r="AD24" i="11"/>
  <c r="AC24" i="11"/>
  <c r="AG23" i="11"/>
  <c r="AF23" i="11"/>
  <c r="AE23" i="11"/>
  <c r="AD23" i="11"/>
  <c r="AC23" i="11"/>
  <c r="AG22" i="11"/>
  <c r="AF22" i="11"/>
  <c r="AE22" i="11"/>
  <c r="AD22" i="11"/>
  <c r="AC22" i="11"/>
  <c r="L22" i="11"/>
  <c r="P22" i="11"/>
  <c r="K22" i="11"/>
  <c r="O22" i="11"/>
  <c r="J22" i="11"/>
  <c r="N22" i="11"/>
  <c r="I22" i="11"/>
  <c r="M22" i="11"/>
  <c r="AG20" i="11"/>
  <c r="AF20" i="11"/>
  <c r="AE20" i="11"/>
  <c r="AD20" i="11"/>
  <c r="AC20" i="11"/>
  <c r="AG19" i="11"/>
  <c r="AF19" i="11"/>
  <c r="AE19" i="11"/>
  <c r="AD19" i="11"/>
  <c r="AC19" i="11"/>
  <c r="AG18" i="11"/>
  <c r="AF18" i="11"/>
  <c r="AE18" i="11"/>
  <c r="AD18" i="11"/>
  <c r="AC18" i="11"/>
  <c r="P18" i="11"/>
  <c r="O18" i="11"/>
  <c r="N18" i="11"/>
  <c r="M18" i="11"/>
  <c r="AG17" i="11"/>
  <c r="AF17" i="11"/>
  <c r="AE17" i="11"/>
  <c r="AD17" i="11"/>
  <c r="AC17" i="11"/>
  <c r="AG16" i="11"/>
  <c r="AF16" i="11"/>
  <c r="AE16" i="11"/>
  <c r="AD16" i="11"/>
  <c r="AC16" i="11"/>
  <c r="AG14" i="11"/>
  <c r="AF14" i="11"/>
  <c r="AE14" i="11"/>
  <c r="AD14" i="11"/>
  <c r="AC14" i="11"/>
  <c r="AG13" i="11"/>
  <c r="AF13" i="11"/>
  <c r="AE13" i="11"/>
  <c r="AD13" i="11"/>
  <c r="AC13" i="11"/>
  <c r="AG12" i="11"/>
  <c r="AF12" i="11"/>
  <c r="AE12" i="11"/>
  <c r="AD12" i="11"/>
  <c r="AC12" i="11"/>
  <c r="AG11" i="11"/>
  <c r="AF11" i="11"/>
  <c r="AE11" i="11"/>
  <c r="AD11" i="11"/>
  <c r="AC11" i="11"/>
  <c r="AG10" i="11"/>
  <c r="AF10" i="11"/>
  <c r="AE10" i="11"/>
  <c r="AD10" i="11"/>
  <c r="AC10" i="11"/>
  <c r="AG9" i="11"/>
  <c r="AF9" i="11"/>
  <c r="AE9" i="11"/>
  <c r="AD9" i="11"/>
  <c r="AC9" i="11"/>
  <c r="AG7" i="11"/>
  <c r="AF7" i="11"/>
  <c r="AE7" i="11"/>
  <c r="AD7" i="11"/>
  <c r="AC7" i="11"/>
  <c r="L7" i="11"/>
  <c r="P7" i="11"/>
  <c r="K7" i="11"/>
  <c r="O7" i="11"/>
  <c r="J7" i="11"/>
  <c r="N7" i="11"/>
  <c r="I7" i="11"/>
  <c r="M7" i="11"/>
  <c r="AG6" i="11"/>
  <c r="AD6" i="11"/>
  <c r="AC6" i="11"/>
  <c r="AG5" i="11"/>
  <c r="AF5" i="11"/>
  <c r="AE5" i="11"/>
  <c r="AD5" i="11"/>
  <c r="AC5" i="11"/>
  <c r="AI4" i="11"/>
  <c r="AG4" i="11"/>
  <c r="AF4" i="11"/>
  <c r="AE4" i="11"/>
  <c r="AD4" i="11"/>
  <c r="AC4" i="11"/>
  <c r="AJ46" i="10"/>
  <c r="AF46" i="10"/>
  <c r="AE46" i="10"/>
  <c r="AD46" i="10"/>
  <c r="AC46" i="10"/>
  <c r="AJ45" i="10"/>
  <c r="AF45" i="10"/>
  <c r="AE45" i="10"/>
  <c r="AD45" i="10"/>
  <c r="AC45" i="10"/>
  <c r="AJ44" i="10"/>
  <c r="AF44" i="10"/>
  <c r="AE44" i="10"/>
  <c r="AD44" i="10"/>
  <c r="AC44" i="10"/>
  <c r="AJ43" i="10"/>
  <c r="AF43" i="10"/>
  <c r="AE43" i="10"/>
  <c r="AD43" i="10"/>
  <c r="AC43" i="10"/>
  <c r="AJ41" i="10"/>
  <c r="AF41" i="10"/>
  <c r="AE41" i="10"/>
  <c r="AD41" i="10"/>
  <c r="AC41" i="10"/>
  <c r="AJ40" i="10"/>
  <c r="AF40" i="10"/>
  <c r="AE40" i="10"/>
  <c r="AD40" i="10"/>
  <c r="AC40" i="10"/>
  <c r="AJ39" i="10"/>
  <c r="AF39" i="10"/>
  <c r="AE39" i="10"/>
  <c r="AD39" i="10"/>
  <c r="AC39" i="10"/>
  <c r="AJ38" i="10"/>
  <c r="AF38" i="10"/>
  <c r="AE38" i="10"/>
  <c r="AD38" i="10"/>
  <c r="AC38" i="10"/>
  <c r="AJ37" i="10"/>
  <c r="AF37" i="10"/>
  <c r="AE37" i="10"/>
  <c r="AD37" i="10"/>
  <c r="AC37" i="10"/>
  <c r="AJ36" i="10"/>
  <c r="AF36" i="10"/>
  <c r="AE36" i="10"/>
  <c r="AD36" i="10"/>
  <c r="AC36" i="10"/>
  <c r="AJ35" i="10"/>
  <c r="AF35" i="10"/>
  <c r="AE35" i="10"/>
  <c r="AD35" i="10"/>
  <c r="AC35" i="10"/>
  <c r="AJ34" i="10"/>
  <c r="AF34" i="10"/>
  <c r="AE34" i="10"/>
  <c r="AD34" i="10"/>
  <c r="AC34" i="10"/>
  <c r="AJ33" i="10"/>
  <c r="AJ32" i="10"/>
  <c r="AF32" i="10"/>
  <c r="AE32" i="10"/>
  <c r="AD32" i="10"/>
  <c r="AC32" i="10"/>
  <c r="AJ29" i="10"/>
  <c r="AF29" i="10"/>
  <c r="AE29" i="10"/>
  <c r="AD29" i="10"/>
  <c r="AC29" i="10"/>
  <c r="AJ28" i="10"/>
  <c r="AF28" i="10"/>
  <c r="AE28" i="10"/>
  <c r="AD28" i="10"/>
  <c r="AC28" i="10"/>
  <c r="P28" i="10"/>
  <c r="O28" i="10"/>
  <c r="N28" i="10"/>
  <c r="M28" i="10"/>
  <c r="AJ27" i="10"/>
  <c r="AF27" i="10"/>
  <c r="AE27" i="10"/>
  <c r="AD27" i="10"/>
  <c r="AC27" i="10"/>
  <c r="AJ26" i="10"/>
  <c r="AF26" i="10"/>
  <c r="AE26" i="10"/>
  <c r="AD26" i="10"/>
  <c r="AC26" i="10"/>
  <c r="AJ25" i="10"/>
  <c r="AF25" i="10"/>
  <c r="AE25" i="10"/>
  <c r="AD25" i="10"/>
  <c r="AC25" i="10"/>
  <c r="AJ24" i="10"/>
  <c r="AF24" i="10"/>
  <c r="AE24" i="10"/>
  <c r="AD24" i="10"/>
  <c r="AC24" i="10"/>
  <c r="AJ23" i="10"/>
  <c r="AF23" i="10"/>
  <c r="AE23" i="10"/>
  <c r="AD23" i="10"/>
  <c r="AC23" i="10"/>
  <c r="AJ22" i="10"/>
  <c r="AF22" i="10"/>
  <c r="AE22" i="10"/>
  <c r="AD22" i="10"/>
  <c r="AC22" i="10"/>
  <c r="L22" i="10"/>
  <c r="P22" i="10"/>
  <c r="K22" i="10"/>
  <c r="O22" i="10"/>
  <c r="J22" i="10"/>
  <c r="N22" i="10"/>
  <c r="I22" i="10"/>
  <c r="M22" i="10"/>
  <c r="AJ20" i="10"/>
  <c r="AF20" i="10"/>
  <c r="AE20" i="10"/>
  <c r="AD20" i="10"/>
  <c r="AC20" i="10"/>
  <c r="AJ19" i="10"/>
  <c r="AF19" i="10"/>
  <c r="AE19" i="10"/>
  <c r="AD19" i="10"/>
  <c r="AC19" i="10"/>
  <c r="AJ18" i="10"/>
  <c r="AF18" i="10"/>
  <c r="AE18" i="10"/>
  <c r="AD18" i="10"/>
  <c r="AC18" i="10"/>
  <c r="P18" i="10"/>
  <c r="O18" i="10"/>
  <c r="N18" i="10"/>
  <c r="M18" i="10"/>
  <c r="AJ17" i="10"/>
  <c r="AF17" i="10"/>
  <c r="AE17" i="10"/>
  <c r="AD17" i="10"/>
  <c r="AC17" i="10"/>
  <c r="AJ16" i="10"/>
  <c r="AF16" i="10"/>
  <c r="AE16" i="10"/>
  <c r="AD16" i="10"/>
  <c r="AC16" i="10"/>
  <c r="AJ14" i="10"/>
  <c r="AF14" i="10"/>
  <c r="AE14" i="10"/>
  <c r="AD14" i="10"/>
  <c r="AC14" i="10"/>
  <c r="AJ13" i="10"/>
  <c r="AF13" i="10"/>
  <c r="AE13" i="10"/>
  <c r="AD13" i="10"/>
  <c r="AC13" i="10"/>
  <c r="AJ12" i="10"/>
  <c r="AF12" i="10"/>
  <c r="AE12" i="10"/>
  <c r="AD12" i="10"/>
  <c r="AC12" i="10"/>
  <c r="AJ11" i="10"/>
  <c r="AF11" i="10"/>
  <c r="AE11" i="10"/>
  <c r="AD11" i="10"/>
  <c r="AC11" i="10"/>
  <c r="AJ10" i="10"/>
  <c r="AF10" i="10"/>
  <c r="AE10" i="10"/>
  <c r="AD10" i="10"/>
  <c r="AC10" i="10"/>
  <c r="AJ9" i="10"/>
  <c r="AF9" i="10"/>
  <c r="AE9" i="10"/>
  <c r="AD9" i="10"/>
  <c r="AC9" i="10"/>
  <c r="AJ7" i="10"/>
  <c r="AF7" i="10"/>
  <c r="AE7" i="10"/>
  <c r="AD7" i="10"/>
  <c r="AC7" i="10"/>
  <c r="L7" i="10"/>
  <c r="P7" i="10"/>
  <c r="K7" i="10"/>
  <c r="O7" i="10"/>
  <c r="J7" i="10"/>
  <c r="N7" i="10"/>
  <c r="I7" i="10"/>
  <c r="M7" i="10"/>
  <c r="AD6" i="10"/>
  <c r="AC6" i="10"/>
  <c r="AJ5" i="10"/>
  <c r="AF5" i="10"/>
  <c r="AE5" i="10"/>
  <c r="AD5" i="10"/>
  <c r="AC5" i="10"/>
  <c r="AJ4" i="10"/>
  <c r="AH4" i="10"/>
  <c r="AF4" i="10"/>
  <c r="AE4" i="10"/>
  <c r="AD4" i="10"/>
  <c r="AC4" i="10"/>
  <c r="AJ46" i="9"/>
  <c r="AI46" i="9"/>
  <c r="AH46" i="9"/>
  <c r="AG46" i="9"/>
  <c r="AF46" i="9"/>
  <c r="AE46" i="9"/>
  <c r="AD46" i="9"/>
  <c r="AC46" i="9"/>
  <c r="AJ45" i="9"/>
  <c r="AI45" i="9"/>
  <c r="AH45" i="9"/>
  <c r="AG45" i="9"/>
  <c r="AF45" i="9"/>
  <c r="AE45" i="9"/>
  <c r="AD45" i="9"/>
  <c r="AC45" i="9"/>
  <c r="AJ44" i="9"/>
  <c r="AI44" i="9"/>
  <c r="AH44" i="9"/>
  <c r="AG44" i="9"/>
  <c r="AF44" i="9"/>
  <c r="AE44" i="9"/>
  <c r="AD44" i="9"/>
  <c r="AC44" i="9"/>
  <c r="AJ43" i="9"/>
  <c r="AI43" i="9"/>
  <c r="AH43" i="9"/>
  <c r="AG43" i="9"/>
  <c r="AF43" i="9"/>
  <c r="AE43" i="9"/>
  <c r="AD43" i="9"/>
  <c r="AC43" i="9"/>
  <c r="AJ41" i="9"/>
  <c r="AI41" i="9"/>
  <c r="AH41" i="9"/>
  <c r="AG41" i="9"/>
  <c r="AF41" i="9"/>
  <c r="AE41" i="9"/>
  <c r="AD41" i="9"/>
  <c r="AC41" i="9"/>
  <c r="AJ40" i="9"/>
  <c r="AI40" i="9"/>
  <c r="AH40" i="9"/>
  <c r="AG40" i="9"/>
  <c r="AF40" i="9"/>
  <c r="AE40" i="9"/>
  <c r="AD40" i="9"/>
  <c r="AC40" i="9"/>
  <c r="AJ39" i="9"/>
  <c r="AI39" i="9"/>
  <c r="AH39" i="9"/>
  <c r="AG39" i="9"/>
  <c r="AF39" i="9"/>
  <c r="AE39" i="9"/>
  <c r="AD39" i="9"/>
  <c r="AC39" i="9"/>
  <c r="AJ38" i="9"/>
  <c r="AI38" i="9"/>
  <c r="AH38" i="9"/>
  <c r="AG38" i="9"/>
  <c r="AF38" i="9"/>
  <c r="AE38" i="9"/>
  <c r="AD38" i="9"/>
  <c r="AC38" i="9"/>
  <c r="AJ37" i="9"/>
  <c r="AI37" i="9"/>
  <c r="AH37" i="9"/>
  <c r="AG37" i="9"/>
  <c r="AF37" i="9"/>
  <c r="AE37" i="9"/>
  <c r="AD37" i="9"/>
  <c r="AC37" i="9"/>
  <c r="AJ36" i="9"/>
  <c r="AI36" i="9"/>
  <c r="AH36" i="9"/>
  <c r="AG36" i="9"/>
  <c r="AF36" i="9"/>
  <c r="AE36" i="9"/>
  <c r="AD36" i="9"/>
  <c r="AC36" i="9"/>
  <c r="AJ35" i="9"/>
  <c r="AI35" i="9"/>
  <c r="AH35" i="9"/>
  <c r="AG35" i="9"/>
  <c r="AF35" i="9"/>
  <c r="AE35" i="9"/>
  <c r="AD35" i="9"/>
  <c r="AC35" i="9"/>
  <c r="AJ34" i="9"/>
  <c r="AI34" i="9"/>
  <c r="AH34" i="9"/>
  <c r="AG34" i="9"/>
  <c r="AF34" i="9"/>
  <c r="AE34" i="9"/>
  <c r="AD34" i="9"/>
  <c r="AC34" i="9"/>
  <c r="AJ33" i="9"/>
  <c r="AI33" i="9"/>
  <c r="AH33" i="9"/>
  <c r="AG33" i="9"/>
  <c r="AJ32" i="9"/>
  <c r="AI32" i="9"/>
  <c r="AH32" i="9"/>
  <c r="AG32" i="9"/>
  <c r="AF32" i="9"/>
  <c r="AE32" i="9"/>
  <c r="AD32" i="9"/>
  <c r="AC32" i="9"/>
  <c r="AJ29" i="9"/>
  <c r="AI29" i="9"/>
  <c r="AH29" i="9"/>
  <c r="AG29" i="9"/>
  <c r="AF29" i="9"/>
  <c r="AE29" i="9"/>
  <c r="AD29" i="9"/>
  <c r="AC29" i="9"/>
  <c r="AJ28" i="9"/>
  <c r="AI28" i="9"/>
  <c r="AH28" i="9"/>
  <c r="AG28" i="9"/>
  <c r="AF28" i="9"/>
  <c r="AE28" i="9"/>
  <c r="AD28" i="9"/>
  <c r="AC28" i="9"/>
  <c r="AJ27" i="9"/>
  <c r="AI27" i="9"/>
  <c r="AH27" i="9"/>
  <c r="AG27" i="9"/>
  <c r="AF27" i="9"/>
  <c r="AE27" i="9"/>
  <c r="AD27" i="9"/>
  <c r="AC27" i="9"/>
  <c r="AJ26" i="9"/>
  <c r="AI26" i="9"/>
  <c r="AH26" i="9"/>
  <c r="AG26" i="9"/>
  <c r="AF26" i="9"/>
  <c r="AE26" i="9"/>
  <c r="AD26" i="9"/>
  <c r="AC26" i="9"/>
  <c r="AJ25" i="9"/>
  <c r="AI25" i="9"/>
  <c r="AH25" i="9"/>
  <c r="AG25" i="9"/>
  <c r="AF25" i="9"/>
  <c r="AE25" i="9"/>
  <c r="AD25" i="9"/>
  <c r="AC25" i="9"/>
  <c r="AJ24" i="9"/>
  <c r="AI24" i="9"/>
  <c r="AH24" i="9"/>
  <c r="AG24" i="9"/>
  <c r="AF24" i="9"/>
  <c r="AE24" i="9"/>
  <c r="AD24" i="9"/>
  <c r="AC24" i="9"/>
  <c r="AJ23" i="9"/>
  <c r="AI23" i="9"/>
  <c r="AH23" i="9"/>
  <c r="AG23" i="9"/>
  <c r="AF23" i="9"/>
  <c r="AE23" i="9"/>
  <c r="AD23" i="9"/>
  <c r="AC23" i="9"/>
  <c r="AJ22" i="9"/>
  <c r="AI22" i="9"/>
  <c r="AH22" i="9"/>
  <c r="AG22" i="9"/>
  <c r="AF22" i="9"/>
  <c r="AE22" i="9"/>
  <c r="AD22" i="9"/>
  <c r="AC22" i="9"/>
  <c r="L22" i="9"/>
  <c r="P22" i="9"/>
  <c r="K22" i="9"/>
  <c r="J22" i="9"/>
  <c r="I22" i="9"/>
  <c r="AJ20" i="9"/>
  <c r="AI20" i="9"/>
  <c r="AH20" i="9"/>
  <c r="AG20" i="9"/>
  <c r="AF20" i="9"/>
  <c r="AE20" i="9"/>
  <c r="AD20" i="9"/>
  <c r="AC20" i="9"/>
  <c r="AJ19" i="9"/>
  <c r="AI19" i="9"/>
  <c r="AH19" i="9"/>
  <c r="AG19" i="9"/>
  <c r="AF19" i="9"/>
  <c r="AE19" i="9"/>
  <c r="AD19" i="9"/>
  <c r="AC19" i="9"/>
  <c r="AJ18" i="9"/>
  <c r="AI18" i="9"/>
  <c r="AH18" i="9"/>
  <c r="AG18" i="9"/>
  <c r="AF18" i="9"/>
  <c r="AE18" i="9"/>
  <c r="AD18" i="9"/>
  <c r="AC18" i="9"/>
  <c r="AJ17" i="9"/>
  <c r="AI17" i="9"/>
  <c r="AH17" i="9"/>
  <c r="AG17" i="9"/>
  <c r="AF17" i="9"/>
  <c r="AE17" i="9"/>
  <c r="AD17" i="9"/>
  <c r="AC17" i="9"/>
  <c r="AJ16" i="9"/>
  <c r="AI16" i="9"/>
  <c r="AH16" i="9"/>
  <c r="AG16" i="9"/>
  <c r="AF16" i="9"/>
  <c r="AE16" i="9"/>
  <c r="AD16" i="9"/>
  <c r="AC16" i="9"/>
  <c r="AJ14" i="9"/>
  <c r="AI14" i="9"/>
  <c r="AH14" i="9"/>
  <c r="AG14" i="9"/>
  <c r="AF14" i="9"/>
  <c r="AE14" i="9"/>
  <c r="AD14" i="9"/>
  <c r="AC14" i="9"/>
  <c r="AJ13" i="9"/>
  <c r="AI13" i="9"/>
  <c r="AH13" i="9"/>
  <c r="AG13" i="9"/>
  <c r="AF13" i="9"/>
  <c r="AE13" i="9"/>
  <c r="AD13" i="9"/>
  <c r="AC13" i="9"/>
  <c r="AJ12" i="9"/>
  <c r="AI12" i="9"/>
  <c r="AH12" i="9"/>
  <c r="AG12" i="9"/>
  <c r="AF12" i="9"/>
  <c r="AE12" i="9"/>
  <c r="AD12" i="9"/>
  <c r="AC12" i="9"/>
  <c r="AJ11" i="9"/>
  <c r="AI11" i="9"/>
  <c r="AH11" i="9"/>
  <c r="AG11" i="9"/>
  <c r="AF11" i="9"/>
  <c r="AE11" i="9"/>
  <c r="AD11" i="9"/>
  <c r="AC11" i="9"/>
  <c r="AJ10" i="9"/>
  <c r="AI10" i="9"/>
  <c r="AH10" i="9"/>
  <c r="AG10" i="9"/>
  <c r="AF10" i="9"/>
  <c r="AE10" i="9"/>
  <c r="AD10" i="9"/>
  <c r="AC10" i="9"/>
  <c r="AJ9" i="9"/>
  <c r="AI9" i="9"/>
  <c r="AH9" i="9"/>
  <c r="AG9" i="9"/>
  <c r="AF9" i="9"/>
  <c r="AE9" i="9"/>
  <c r="AD9" i="9"/>
  <c r="AC9" i="9"/>
  <c r="AJ7" i="9"/>
  <c r="AI7" i="9"/>
  <c r="AH7" i="9"/>
  <c r="AG7" i="9"/>
  <c r="AF7" i="9"/>
  <c r="AE7" i="9"/>
  <c r="AD7" i="9"/>
  <c r="AC7" i="9"/>
  <c r="L7" i="9"/>
  <c r="P7" i="9"/>
  <c r="K7" i="9"/>
  <c r="J7" i="9"/>
  <c r="I7" i="9"/>
  <c r="AH6" i="9"/>
  <c r="AG6" i="9"/>
  <c r="AD6" i="9"/>
  <c r="AC6" i="9"/>
  <c r="AJ5" i="9"/>
  <c r="AI5" i="9"/>
  <c r="AH5" i="9"/>
  <c r="AG5" i="9"/>
  <c r="AF5" i="9"/>
  <c r="AE5" i="9"/>
  <c r="AD5" i="9"/>
  <c r="AC5" i="9"/>
  <c r="AJ4" i="9"/>
  <c r="AI4" i="9"/>
  <c r="AH4" i="9"/>
  <c r="AG4" i="9"/>
  <c r="AF4" i="9"/>
  <c r="AE4" i="9"/>
  <c r="AD4" i="9"/>
  <c r="AC4" i="9"/>
  <c r="AJ46" i="7"/>
  <c r="AI46" i="7"/>
  <c r="AH46" i="7"/>
  <c r="AG46" i="7"/>
  <c r="AF46" i="7"/>
  <c r="AE46" i="7"/>
  <c r="AD46" i="7"/>
  <c r="AC46" i="7"/>
  <c r="AJ45" i="7"/>
  <c r="AI45" i="7"/>
  <c r="AH45" i="7"/>
  <c r="AG45" i="7"/>
  <c r="AF45" i="7"/>
  <c r="AE45" i="7"/>
  <c r="AD45" i="7"/>
  <c r="AC45" i="7"/>
  <c r="AJ44" i="7"/>
  <c r="AI44" i="7"/>
  <c r="AH44" i="7"/>
  <c r="AG44" i="7"/>
  <c r="AF44" i="7"/>
  <c r="AE44" i="7"/>
  <c r="AD44" i="7"/>
  <c r="AC44" i="7"/>
  <c r="AJ43" i="7"/>
  <c r="AI43" i="7"/>
  <c r="AH43" i="7"/>
  <c r="AG43" i="7"/>
  <c r="AF43" i="7"/>
  <c r="AE43" i="7"/>
  <c r="AD43" i="7"/>
  <c r="AC43" i="7"/>
  <c r="AJ41" i="7"/>
  <c r="AI41" i="7"/>
  <c r="AH41" i="7"/>
  <c r="AG41" i="7"/>
  <c r="AF41" i="7"/>
  <c r="AE41" i="7"/>
  <c r="AD41" i="7"/>
  <c r="AC41" i="7"/>
  <c r="AJ40" i="7"/>
  <c r="AI40" i="7"/>
  <c r="AH40" i="7"/>
  <c r="AG40" i="7"/>
  <c r="AF40" i="7"/>
  <c r="AE40" i="7"/>
  <c r="AD40" i="7"/>
  <c r="AC40" i="7"/>
  <c r="AJ39" i="7"/>
  <c r="AI39" i="7"/>
  <c r="AH39" i="7"/>
  <c r="AG39" i="7"/>
  <c r="AF39" i="7"/>
  <c r="AE39" i="7"/>
  <c r="AD39" i="7"/>
  <c r="AC39" i="7"/>
  <c r="AJ38" i="7"/>
  <c r="AI38" i="7"/>
  <c r="AH38" i="7"/>
  <c r="AG38" i="7"/>
  <c r="AF38" i="7"/>
  <c r="AE38" i="7"/>
  <c r="AD38" i="7"/>
  <c r="AC38" i="7"/>
  <c r="AJ37" i="7"/>
  <c r="AI37" i="7"/>
  <c r="AH37" i="7"/>
  <c r="AG37" i="7"/>
  <c r="AF37" i="7"/>
  <c r="AE37" i="7"/>
  <c r="AD37" i="7"/>
  <c r="AC37" i="7"/>
  <c r="AJ36" i="7"/>
  <c r="AI36" i="7"/>
  <c r="AH36" i="7"/>
  <c r="AG36" i="7"/>
  <c r="AF36" i="7"/>
  <c r="AE36" i="7"/>
  <c r="AD36" i="7"/>
  <c r="AC36" i="7"/>
  <c r="AJ35" i="7"/>
  <c r="AI35" i="7"/>
  <c r="AH35" i="7"/>
  <c r="AG35" i="7"/>
  <c r="AF35" i="7"/>
  <c r="AE35" i="7"/>
  <c r="AD35" i="7"/>
  <c r="AC35" i="7"/>
  <c r="AJ34" i="7"/>
  <c r="AI34" i="7"/>
  <c r="AH34" i="7"/>
  <c r="AG34" i="7"/>
  <c r="AF34" i="7"/>
  <c r="AE34" i="7"/>
  <c r="AD34" i="7"/>
  <c r="AC34" i="7"/>
  <c r="AJ33" i="7"/>
  <c r="AI33" i="7"/>
  <c r="AH33" i="7"/>
  <c r="AG33" i="7"/>
  <c r="AJ32" i="7"/>
  <c r="AI32" i="7"/>
  <c r="AH32" i="7"/>
  <c r="AG32" i="7"/>
  <c r="AF32" i="7"/>
  <c r="AE32" i="7"/>
  <c r="AD32" i="7"/>
  <c r="AC32" i="7"/>
  <c r="AJ29" i="7"/>
  <c r="AI29" i="7"/>
  <c r="AH29" i="7"/>
  <c r="AG29" i="7"/>
  <c r="AF29" i="7"/>
  <c r="AE29" i="7"/>
  <c r="AD29" i="7"/>
  <c r="AC29" i="7"/>
  <c r="AJ28" i="7"/>
  <c r="AI28" i="7"/>
  <c r="AH28" i="7"/>
  <c r="AG28" i="7"/>
  <c r="AF28" i="7"/>
  <c r="AE28" i="7"/>
  <c r="AD28" i="7"/>
  <c r="AC28" i="7"/>
  <c r="AJ27" i="7"/>
  <c r="AI27" i="7"/>
  <c r="AH27" i="7"/>
  <c r="AG27" i="7"/>
  <c r="AF27" i="7"/>
  <c r="AE27" i="7"/>
  <c r="AD27" i="7"/>
  <c r="AC27" i="7"/>
  <c r="AJ26" i="7"/>
  <c r="AI26" i="7"/>
  <c r="AH26" i="7"/>
  <c r="AG26" i="7"/>
  <c r="AF26" i="7"/>
  <c r="AE26" i="7"/>
  <c r="AD26" i="7"/>
  <c r="AC26" i="7"/>
  <c r="AJ25" i="7"/>
  <c r="AI25" i="7"/>
  <c r="AH25" i="7"/>
  <c r="AG25" i="7"/>
  <c r="AF25" i="7"/>
  <c r="AE25" i="7"/>
  <c r="AD25" i="7"/>
  <c r="AC25" i="7"/>
  <c r="AJ24" i="7"/>
  <c r="AI24" i="7"/>
  <c r="AH24" i="7"/>
  <c r="AG24" i="7"/>
  <c r="AF24" i="7"/>
  <c r="AE24" i="7"/>
  <c r="AD24" i="7"/>
  <c r="AC24" i="7"/>
  <c r="AJ23" i="7"/>
  <c r="AI23" i="7"/>
  <c r="AH23" i="7"/>
  <c r="AG23" i="7"/>
  <c r="AF23" i="7"/>
  <c r="AE23" i="7"/>
  <c r="AD23" i="7"/>
  <c r="AC23" i="7"/>
  <c r="AJ22" i="7"/>
  <c r="AI22" i="7"/>
  <c r="AH22" i="7"/>
  <c r="AG22" i="7"/>
  <c r="AF22" i="7"/>
  <c r="AE22" i="7"/>
  <c r="AD22" i="7"/>
  <c r="AC22" i="7"/>
  <c r="L22" i="7"/>
  <c r="P22" i="7"/>
  <c r="K22" i="7"/>
  <c r="O22" i="7"/>
  <c r="J22" i="7"/>
  <c r="N22" i="7"/>
  <c r="I22" i="7"/>
  <c r="M22" i="7"/>
  <c r="AJ20" i="7"/>
  <c r="AI20" i="7"/>
  <c r="AH20" i="7"/>
  <c r="AG20" i="7"/>
  <c r="AF20" i="7"/>
  <c r="AE20" i="7"/>
  <c r="AD20" i="7"/>
  <c r="AC20" i="7"/>
  <c r="AJ19" i="7"/>
  <c r="AI19" i="7"/>
  <c r="AH19" i="7"/>
  <c r="AG19" i="7"/>
  <c r="AF19" i="7"/>
  <c r="AE19" i="7"/>
  <c r="AD19" i="7"/>
  <c r="AC19" i="7"/>
  <c r="AJ18" i="7"/>
  <c r="AI18" i="7"/>
  <c r="AH18" i="7"/>
  <c r="AG18" i="7"/>
  <c r="AF18" i="7"/>
  <c r="AE18" i="7"/>
  <c r="AD18" i="7"/>
  <c r="AC18" i="7"/>
  <c r="AJ17" i="7"/>
  <c r="AI17" i="7"/>
  <c r="AH17" i="7"/>
  <c r="AG17" i="7"/>
  <c r="AF17" i="7"/>
  <c r="AE17" i="7"/>
  <c r="AD17" i="7"/>
  <c r="AC17" i="7"/>
  <c r="AJ16" i="7"/>
  <c r="AI16" i="7"/>
  <c r="AH16" i="7"/>
  <c r="AG16" i="7"/>
  <c r="AF16" i="7"/>
  <c r="AE16" i="7"/>
  <c r="AD16" i="7"/>
  <c r="AC16" i="7"/>
  <c r="AJ14" i="7"/>
  <c r="AI14" i="7"/>
  <c r="AH14" i="7"/>
  <c r="AG14" i="7"/>
  <c r="AF14" i="7"/>
  <c r="AE14" i="7"/>
  <c r="AD14" i="7"/>
  <c r="AC14" i="7"/>
  <c r="AJ13" i="7"/>
  <c r="AI13" i="7"/>
  <c r="AH13" i="7"/>
  <c r="AG13" i="7"/>
  <c r="AF13" i="7"/>
  <c r="AE13" i="7"/>
  <c r="AD13" i="7"/>
  <c r="AC13" i="7"/>
  <c r="AJ12" i="7"/>
  <c r="AI12" i="7"/>
  <c r="AH12" i="7"/>
  <c r="AG12" i="7"/>
  <c r="AF12" i="7"/>
  <c r="AE12" i="7"/>
  <c r="AD12" i="7"/>
  <c r="AC12" i="7"/>
  <c r="AJ11" i="7"/>
  <c r="AI11" i="7"/>
  <c r="AH11" i="7"/>
  <c r="AG11" i="7"/>
  <c r="AF11" i="7"/>
  <c r="AE11" i="7"/>
  <c r="AD11" i="7"/>
  <c r="AC11" i="7"/>
  <c r="AJ10" i="7"/>
  <c r="AI10" i="7"/>
  <c r="AH10" i="7"/>
  <c r="AG10" i="7"/>
  <c r="AF10" i="7"/>
  <c r="AE10" i="7"/>
  <c r="AD10" i="7"/>
  <c r="AC10" i="7"/>
  <c r="AJ9" i="7"/>
  <c r="AI9" i="7"/>
  <c r="AH9" i="7"/>
  <c r="AG9" i="7"/>
  <c r="AF9" i="7"/>
  <c r="AE9" i="7"/>
  <c r="AD9" i="7"/>
  <c r="AC9" i="7"/>
  <c r="AJ7" i="7"/>
  <c r="AI7" i="7"/>
  <c r="AH7" i="7"/>
  <c r="AG7" i="7"/>
  <c r="AF7" i="7"/>
  <c r="AE7" i="7"/>
  <c r="AD7" i="7"/>
  <c r="AC7" i="7"/>
  <c r="L7" i="7"/>
  <c r="P7" i="7"/>
  <c r="K7" i="7"/>
  <c r="O7" i="7"/>
  <c r="J7" i="7"/>
  <c r="N7" i="7"/>
  <c r="I7" i="7"/>
  <c r="M7" i="7"/>
  <c r="AH6" i="7"/>
  <c r="AG6" i="7"/>
  <c r="AD6" i="7"/>
  <c r="AC6" i="7"/>
  <c r="AJ5" i="7"/>
  <c r="AI5" i="7"/>
  <c r="AH5" i="7"/>
  <c r="AG5" i="7"/>
  <c r="AF5" i="7"/>
  <c r="AE5" i="7"/>
  <c r="AD5" i="7"/>
  <c r="AC5" i="7"/>
  <c r="AJ4" i="7"/>
  <c r="AI4" i="7"/>
  <c r="AH4" i="7"/>
  <c r="AG4" i="7"/>
  <c r="AF4" i="7"/>
  <c r="AE4" i="7"/>
  <c r="AD4" i="7"/>
  <c r="AC4" i="7"/>
  <c r="AJ46" i="6"/>
  <c r="AI46" i="6"/>
  <c r="AH46" i="6"/>
  <c r="AG46" i="6"/>
  <c r="AF46" i="6"/>
  <c r="AE46" i="6"/>
  <c r="AD46" i="6"/>
  <c r="AC46" i="6"/>
  <c r="AJ45" i="6"/>
  <c r="AI45" i="6"/>
  <c r="AH45" i="6"/>
  <c r="AG45" i="6"/>
  <c r="AF45" i="6"/>
  <c r="AE45" i="6"/>
  <c r="AD45" i="6"/>
  <c r="AC45" i="6"/>
  <c r="AJ44" i="6"/>
  <c r="AI44" i="6"/>
  <c r="AH44" i="6"/>
  <c r="AG44" i="6"/>
  <c r="AF44" i="6"/>
  <c r="AE44" i="6"/>
  <c r="AD44" i="6"/>
  <c r="AC44" i="6"/>
  <c r="AJ43" i="6"/>
  <c r="AI43" i="6"/>
  <c r="AH43" i="6"/>
  <c r="AG43" i="6"/>
  <c r="AF43" i="6"/>
  <c r="AE43" i="6"/>
  <c r="AD43" i="6"/>
  <c r="AC43" i="6"/>
  <c r="AJ41" i="6"/>
  <c r="AI41" i="6"/>
  <c r="AH41" i="6"/>
  <c r="AG41" i="6"/>
  <c r="AF41" i="6"/>
  <c r="AE41" i="6"/>
  <c r="AD41" i="6"/>
  <c r="AC41" i="6"/>
  <c r="AJ40" i="6"/>
  <c r="AI40" i="6"/>
  <c r="AH40" i="6"/>
  <c r="AG40" i="6"/>
  <c r="AF40" i="6"/>
  <c r="AE40" i="6"/>
  <c r="AD40" i="6"/>
  <c r="AC40" i="6"/>
  <c r="AJ39" i="6"/>
  <c r="AI39" i="6"/>
  <c r="AH39" i="6"/>
  <c r="AG39" i="6"/>
  <c r="AF39" i="6"/>
  <c r="AE39" i="6"/>
  <c r="AD39" i="6"/>
  <c r="AC39" i="6"/>
  <c r="AJ38" i="6"/>
  <c r="AI38" i="6"/>
  <c r="AH38" i="6"/>
  <c r="AG38" i="6"/>
  <c r="AF38" i="6"/>
  <c r="AE38" i="6"/>
  <c r="AD38" i="6"/>
  <c r="AC38" i="6"/>
  <c r="AJ37" i="6"/>
  <c r="AI37" i="6"/>
  <c r="AH37" i="6"/>
  <c r="AG37" i="6"/>
  <c r="AF37" i="6"/>
  <c r="AE37" i="6"/>
  <c r="AD37" i="6"/>
  <c r="AC37" i="6"/>
  <c r="AJ36" i="6"/>
  <c r="AI36" i="6"/>
  <c r="AH36" i="6"/>
  <c r="AG36" i="6"/>
  <c r="AF36" i="6"/>
  <c r="AE36" i="6"/>
  <c r="AD36" i="6"/>
  <c r="AC36" i="6"/>
  <c r="AJ35" i="6"/>
  <c r="AI35" i="6"/>
  <c r="AH35" i="6"/>
  <c r="AG35" i="6"/>
  <c r="AF35" i="6"/>
  <c r="AE35" i="6"/>
  <c r="AD35" i="6"/>
  <c r="AC35" i="6"/>
  <c r="AJ34" i="6"/>
  <c r="AI34" i="6"/>
  <c r="AH34" i="6"/>
  <c r="AG34" i="6"/>
  <c r="AF34" i="6"/>
  <c r="AE34" i="6"/>
  <c r="AD34" i="6"/>
  <c r="AC34" i="6"/>
  <c r="AJ33" i="6"/>
  <c r="AI33" i="6"/>
  <c r="AH33" i="6"/>
  <c r="AG33" i="6"/>
  <c r="AJ32" i="6"/>
  <c r="AI32" i="6"/>
  <c r="AH32" i="6"/>
  <c r="AG32" i="6"/>
  <c r="AF32" i="6"/>
  <c r="AE32" i="6"/>
  <c r="AD32" i="6"/>
  <c r="AC32" i="6"/>
  <c r="AJ29" i="6"/>
  <c r="AI29" i="6"/>
  <c r="AH29" i="6"/>
  <c r="AG29" i="6"/>
  <c r="AF29" i="6"/>
  <c r="AE29" i="6"/>
  <c r="AD29" i="6"/>
  <c r="AC29" i="6"/>
  <c r="AJ28" i="6"/>
  <c r="AI28" i="6"/>
  <c r="AH28" i="6"/>
  <c r="AG28" i="6"/>
  <c r="AF28" i="6"/>
  <c r="AE28" i="6"/>
  <c r="AD28" i="6"/>
  <c r="AC28" i="6"/>
  <c r="AJ27" i="6"/>
  <c r="AI27" i="6"/>
  <c r="AH27" i="6"/>
  <c r="AG27" i="6"/>
  <c r="AF27" i="6"/>
  <c r="AE27" i="6"/>
  <c r="AD27" i="6"/>
  <c r="AC27" i="6"/>
  <c r="AJ26" i="6"/>
  <c r="AI26" i="6"/>
  <c r="AH26" i="6"/>
  <c r="AG26" i="6"/>
  <c r="AF26" i="6"/>
  <c r="AE26" i="6"/>
  <c r="AD26" i="6"/>
  <c r="AC26" i="6"/>
  <c r="AJ25" i="6"/>
  <c r="AI25" i="6"/>
  <c r="AH25" i="6"/>
  <c r="AG25" i="6"/>
  <c r="AF25" i="6"/>
  <c r="AE25" i="6"/>
  <c r="AD25" i="6"/>
  <c r="AC25" i="6"/>
  <c r="AJ24" i="6"/>
  <c r="AI24" i="6"/>
  <c r="AH24" i="6"/>
  <c r="AG24" i="6"/>
  <c r="AF24" i="6"/>
  <c r="AE24" i="6"/>
  <c r="AD24" i="6"/>
  <c r="AC24" i="6"/>
  <c r="AJ23" i="6"/>
  <c r="AI23" i="6"/>
  <c r="AH23" i="6"/>
  <c r="AG23" i="6"/>
  <c r="AF23" i="6"/>
  <c r="AE23" i="6"/>
  <c r="AD23" i="6"/>
  <c r="AC23" i="6"/>
  <c r="AJ22" i="6"/>
  <c r="AI22" i="6"/>
  <c r="AH22" i="6"/>
  <c r="AG22" i="6"/>
  <c r="AF22" i="6"/>
  <c r="AE22" i="6"/>
  <c r="AD22" i="6"/>
  <c r="AC22" i="6"/>
  <c r="O22" i="6"/>
  <c r="I22" i="6"/>
  <c r="M22" i="6"/>
  <c r="AJ20" i="6"/>
  <c r="AI20" i="6"/>
  <c r="AH20" i="6"/>
  <c r="AG20" i="6"/>
  <c r="AF20" i="6"/>
  <c r="AE20" i="6"/>
  <c r="AD20" i="6"/>
  <c r="AC20" i="6"/>
  <c r="AJ19" i="6"/>
  <c r="AI19" i="6"/>
  <c r="AH19" i="6"/>
  <c r="AG19" i="6"/>
  <c r="AF19" i="6"/>
  <c r="AE19" i="6"/>
  <c r="AD19" i="6"/>
  <c r="AC19" i="6"/>
  <c r="AJ18" i="6"/>
  <c r="AI18" i="6"/>
  <c r="AH18" i="6"/>
  <c r="AG18" i="6"/>
  <c r="AF18" i="6"/>
  <c r="AE18" i="6"/>
  <c r="AD18" i="6"/>
  <c r="AC18" i="6"/>
  <c r="AJ17" i="6"/>
  <c r="AI17" i="6"/>
  <c r="AH17" i="6"/>
  <c r="AG17" i="6"/>
  <c r="AF17" i="6"/>
  <c r="AE17" i="6"/>
  <c r="AD17" i="6"/>
  <c r="AC17" i="6"/>
  <c r="AJ16" i="6"/>
  <c r="AI16" i="6"/>
  <c r="AH16" i="6"/>
  <c r="AG16" i="6"/>
  <c r="AF16" i="6"/>
  <c r="AE16" i="6"/>
  <c r="AD16" i="6"/>
  <c r="AC16" i="6"/>
  <c r="AJ14" i="6"/>
  <c r="AI14" i="6"/>
  <c r="AH14" i="6"/>
  <c r="AG14" i="6"/>
  <c r="AF14" i="6"/>
  <c r="AE14" i="6"/>
  <c r="AD14" i="6"/>
  <c r="AC14" i="6"/>
  <c r="AJ13" i="6"/>
  <c r="AI13" i="6"/>
  <c r="AH13" i="6"/>
  <c r="AG13" i="6"/>
  <c r="AF13" i="6"/>
  <c r="AE13" i="6"/>
  <c r="AD13" i="6"/>
  <c r="AC13" i="6"/>
  <c r="AJ12" i="6"/>
  <c r="AI12" i="6"/>
  <c r="AH12" i="6"/>
  <c r="AG12" i="6"/>
  <c r="AF12" i="6"/>
  <c r="AE12" i="6"/>
  <c r="AD12" i="6"/>
  <c r="AC12" i="6"/>
  <c r="AJ11" i="6"/>
  <c r="AI11" i="6"/>
  <c r="AH11" i="6"/>
  <c r="AG11" i="6"/>
  <c r="AF11" i="6"/>
  <c r="AE11" i="6"/>
  <c r="AD11" i="6"/>
  <c r="AC11" i="6"/>
  <c r="AJ10" i="6"/>
  <c r="AI10" i="6"/>
  <c r="AH10" i="6"/>
  <c r="AG10" i="6"/>
  <c r="AF10" i="6"/>
  <c r="AE10" i="6"/>
  <c r="AD10" i="6"/>
  <c r="AC10" i="6"/>
  <c r="AJ9" i="6"/>
  <c r="AI9" i="6"/>
  <c r="AH9" i="6"/>
  <c r="AG9" i="6"/>
  <c r="AF9" i="6"/>
  <c r="AE9" i="6"/>
  <c r="AD9" i="6"/>
  <c r="AC9" i="6"/>
  <c r="AJ7" i="6"/>
  <c r="AI7" i="6"/>
  <c r="AH7" i="6"/>
  <c r="AG7" i="6"/>
  <c r="AF7" i="6"/>
  <c r="AE7" i="6"/>
  <c r="AD7" i="6"/>
  <c r="AC7" i="6"/>
  <c r="O7" i="6"/>
  <c r="I7" i="6"/>
  <c r="M7" i="6"/>
  <c r="AH6" i="6"/>
  <c r="AG6" i="6"/>
  <c r="AD6" i="6"/>
  <c r="AC6" i="6"/>
  <c r="AJ5" i="6"/>
  <c r="AI5" i="6"/>
  <c r="AH5" i="6"/>
  <c r="AG5" i="6"/>
  <c r="AF5" i="6"/>
  <c r="AE5" i="6"/>
  <c r="AD5" i="6"/>
  <c r="AC5" i="6"/>
  <c r="AJ4" i="6"/>
  <c r="AI4" i="6"/>
  <c r="AH4" i="6"/>
  <c r="AG4" i="6"/>
  <c r="AF4" i="6"/>
  <c r="AE4" i="6"/>
  <c r="AD4" i="6"/>
  <c r="AC4" i="6"/>
  <c r="AJ46" i="5"/>
  <c r="AI46" i="5"/>
  <c r="AH46" i="5"/>
  <c r="AG46" i="5"/>
  <c r="AF46" i="5"/>
  <c r="AE46" i="5"/>
  <c r="AD46" i="5"/>
  <c r="AC46" i="5"/>
  <c r="AJ45" i="5"/>
  <c r="AI45" i="5"/>
  <c r="AH45" i="5"/>
  <c r="AG45" i="5"/>
  <c r="AF45" i="5"/>
  <c r="AE45" i="5"/>
  <c r="AD45" i="5"/>
  <c r="AC45" i="5"/>
  <c r="AJ44" i="5"/>
  <c r="AI44" i="5"/>
  <c r="AH44" i="5"/>
  <c r="AG44" i="5"/>
  <c r="AF44" i="5"/>
  <c r="AE44" i="5"/>
  <c r="AD44" i="5"/>
  <c r="AC44" i="5"/>
  <c r="AJ43" i="5"/>
  <c r="AI43" i="5"/>
  <c r="AH43" i="5"/>
  <c r="AG43" i="5"/>
  <c r="AF43" i="5"/>
  <c r="AE43" i="5"/>
  <c r="AD43" i="5"/>
  <c r="AC43" i="5"/>
  <c r="AJ41" i="5"/>
  <c r="AI41" i="5"/>
  <c r="AH41" i="5"/>
  <c r="AG41" i="5"/>
  <c r="AF41" i="5"/>
  <c r="AE41" i="5"/>
  <c r="AD41" i="5"/>
  <c r="AC41" i="5"/>
  <c r="AJ40" i="5"/>
  <c r="AI40" i="5"/>
  <c r="AH40" i="5"/>
  <c r="AG40" i="5"/>
  <c r="AF40" i="5"/>
  <c r="AE40" i="5"/>
  <c r="AD40" i="5"/>
  <c r="AC40" i="5"/>
  <c r="AJ39" i="5"/>
  <c r="AI39" i="5"/>
  <c r="AH39" i="5"/>
  <c r="AG39" i="5"/>
  <c r="AF39" i="5"/>
  <c r="AE39" i="5"/>
  <c r="AD39" i="5"/>
  <c r="AC39" i="5"/>
  <c r="AJ38" i="5"/>
  <c r="AI38" i="5"/>
  <c r="AH38" i="5"/>
  <c r="AG38" i="5"/>
  <c r="AF38" i="5"/>
  <c r="AE38" i="5"/>
  <c r="AD38" i="5"/>
  <c r="AC38" i="5"/>
  <c r="AJ37" i="5"/>
  <c r="AI37" i="5"/>
  <c r="AH37" i="5"/>
  <c r="AG37" i="5"/>
  <c r="AF37" i="5"/>
  <c r="AE37" i="5"/>
  <c r="AD37" i="5"/>
  <c r="AC37" i="5"/>
  <c r="AJ36" i="5"/>
  <c r="AI36" i="5"/>
  <c r="AH36" i="5"/>
  <c r="AG36" i="5"/>
  <c r="AF36" i="5"/>
  <c r="AE36" i="5"/>
  <c r="AD36" i="5"/>
  <c r="AC36" i="5"/>
  <c r="AJ35" i="5"/>
  <c r="AI35" i="5"/>
  <c r="AH35" i="5"/>
  <c r="AG35" i="5"/>
  <c r="AF35" i="5"/>
  <c r="AE35" i="5"/>
  <c r="AD35" i="5"/>
  <c r="AC35" i="5"/>
  <c r="AJ34" i="5"/>
  <c r="AI34" i="5"/>
  <c r="AH34" i="5"/>
  <c r="AG34" i="5"/>
  <c r="AF34" i="5"/>
  <c r="AE34" i="5"/>
  <c r="AD34" i="5"/>
  <c r="AC34" i="5"/>
  <c r="AJ33" i="5"/>
  <c r="AI33" i="5"/>
  <c r="AH33" i="5"/>
  <c r="AG33" i="5"/>
  <c r="AJ32" i="5"/>
  <c r="AI32" i="5"/>
  <c r="AH32" i="5"/>
  <c r="AG32" i="5"/>
  <c r="AF32" i="5"/>
  <c r="AE32" i="5"/>
  <c r="AD32" i="5"/>
  <c r="AC32" i="5"/>
  <c r="AJ29" i="5"/>
  <c r="AI29" i="5"/>
  <c r="AH29" i="5"/>
  <c r="AG29" i="5"/>
  <c r="AF29" i="5"/>
  <c r="AE29" i="5"/>
  <c r="AD29" i="5"/>
  <c r="AC29" i="5"/>
  <c r="AJ28" i="5"/>
  <c r="AI28" i="5"/>
  <c r="AH28" i="5"/>
  <c r="AG28" i="5"/>
  <c r="AF28" i="5"/>
  <c r="AE28" i="5"/>
  <c r="AD28" i="5"/>
  <c r="AC28" i="5"/>
  <c r="AJ27" i="5"/>
  <c r="AI27" i="5"/>
  <c r="AH27" i="5"/>
  <c r="AG27" i="5"/>
  <c r="AF27" i="5"/>
  <c r="AE27" i="5"/>
  <c r="AD27" i="5"/>
  <c r="AC27" i="5"/>
  <c r="AJ26" i="5"/>
  <c r="AI26" i="5"/>
  <c r="AH26" i="5"/>
  <c r="AG26" i="5"/>
  <c r="AF26" i="5"/>
  <c r="AE26" i="5"/>
  <c r="AD26" i="5"/>
  <c r="AC26" i="5"/>
  <c r="AJ25" i="5"/>
  <c r="AI25" i="5"/>
  <c r="AH25" i="5"/>
  <c r="AG25" i="5"/>
  <c r="AF25" i="5"/>
  <c r="AE25" i="5"/>
  <c r="AD25" i="5"/>
  <c r="AC25" i="5"/>
  <c r="AJ24" i="5"/>
  <c r="AI24" i="5"/>
  <c r="AH24" i="5"/>
  <c r="AG24" i="5"/>
  <c r="AF24" i="5"/>
  <c r="AE24" i="5"/>
  <c r="AD24" i="5"/>
  <c r="AC24" i="5"/>
  <c r="AJ23" i="5"/>
  <c r="AI23" i="5"/>
  <c r="AH23" i="5"/>
  <c r="AG23" i="5"/>
  <c r="AF23" i="5"/>
  <c r="AE23" i="5"/>
  <c r="AD23" i="5"/>
  <c r="AC23" i="5"/>
  <c r="AJ22" i="5"/>
  <c r="AI22" i="5"/>
  <c r="AH22" i="5"/>
  <c r="AG22" i="5"/>
  <c r="AF22" i="5"/>
  <c r="AE22" i="5"/>
  <c r="AD22" i="5"/>
  <c r="AC22" i="5"/>
  <c r="L22" i="5"/>
  <c r="P22" i="5"/>
  <c r="N22" i="5"/>
  <c r="AJ20" i="5"/>
  <c r="AI20" i="5"/>
  <c r="AH20" i="5"/>
  <c r="AG20" i="5"/>
  <c r="AF20" i="5"/>
  <c r="AE20" i="5"/>
  <c r="AD20" i="5"/>
  <c r="AC20" i="5"/>
  <c r="AJ19" i="5"/>
  <c r="AI19" i="5"/>
  <c r="AH19" i="5"/>
  <c r="AG19" i="5"/>
  <c r="AF19" i="5"/>
  <c r="AE19" i="5"/>
  <c r="AD19" i="5"/>
  <c r="AC19" i="5"/>
  <c r="AJ18" i="5"/>
  <c r="AI18" i="5"/>
  <c r="AH18" i="5"/>
  <c r="AG18" i="5"/>
  <c r="AF18" i="5"/>
  <c r="AE18" i="5"/>
  <c r="AD18" i="5"/>
  <c r="AC18" i="5"/>
  <c r="AJ17" i="5"/>
  <c r="AI17" i="5"/>
  <c r="AH17" i="5"/>
  <c r="AG17" i="5"/>
  <c r="AF17" i="5"/>
  <c r="AE17" i="5"/>
  <c r="AD17" i="5"/>
  <c r="AC17" i="5"/>
  <c r="AJ16" i="5"/>
  <c r="AI16" i="5"/>
  <c r="AH16" i="5"/>
  <c r="AG16" i="5"/>
  <c r="AF16" i="5"/>
  <c r="AE16" i="5"/>
  <c r="AD16" i="5"/>
  <c r="AC16" i="5"/>
  <c r="AJ14" i="5"/>
  <c r="AI14" i="5"/>
  <c r="AH14" i="5"/>
  <c r="AG14" i="5"/>
  <c r="AF14" i="5"/>
  <c r="AE14" i="5"/>
  <c r="AD14" i="5"/>
  <c r="AC14" i="5"/>
  <c r="AJ13" i="5"/>
  <c r="AI13" i="5"/>
  <c r="AH13" i="5"/>
  <c r="AG13" i="5"/>
  <c r="AF13" i="5"/>
  <c r="AE13" i="5"/>
  <c r="AD13" i="5"/>
  <c r="AC13" i="5"/>
  <c r="AJ12" i="5"/>
  <c r="AI12" i="5"/>
  <c r="AH12" i="5"/>
  <c r="AG12" i="5"/>
  <c r="AF12" i="5"/>
  <c r="AE12" i="5"/>
  <c r="AD12" i="5"/>
  <c r="AC12" i="5"/>
  <c r="AJ11" i="5"/>
  <c r="AI11" i="5"/>
  <c r="AH11" i="5"/>
  <c r="AG11" i="5"/>
  <c r="AF11" i="5"/>
  <c r="AE11" i="5"/>
  <c r="AD11" i="5"/>
  <c r="AC11" i="5"/>
  <c r="AJ10" i="5"/>
  <c r="AI10" i="5"/>
  <c r="AH10" i="5"/>
  <c r="AG10" i="5"/>
  <c r="AF10" i="5"/>
  <c r="AE10" i="5"/>
  <c r="AD10" i="5"/>
  <c r="AC10" i="5"/>
  <c r="AJ9" i="5"/>
  <c r="AI9" i="5"/>
  <c r="AH9" i="5"/>
  <c r="AG9" i="5"/>
  <c r="AF9" i="5"/>
  <c r="AE9" i="5"/>
  <c r="AD9" i="5"/>
  <c r="AC9" i="5"/>
  <c r="AJ7" i="5"/>
  <c r="AI7" i="5"/>
  <c r="AH7" i="5"/>
  <c r="AG7" i="5"/>
  <c r="AF7" i="5"/>
  <c r="AE7" i="5"/>
  <c r="AD7" i="5"/>
  <c r="AC7" i="5"/>
  <c r="L7" i="5"/>
  <c r="P7" i="5"/>
  <c r="N7" i="5"/>
  <c r="AH6" i="5"/>
  <c r="AG6" i="5"/>
  <c r="AD6" i="5"/>
  <c r="AC6" i="5"/>
  <c r="AJ5" i="5"/>
  <c r="AI5" i="5"/>
  <c r="AH5" i="5"/>
  <c r="AG5" i="5"/>
  <c r="AF5" i="5"/>
  <c r="AE5" i="5"/>
  <c r="AD5" i="5"/>
  <c r="AC5" i="5"/>
  <c r="AJ4" i="5"/>
  <c r="AI4" i="5"/>
  <c r="AH4" i="5"/>
  <c r="AG4" i="5"/>
  <c r="AF4" i="5"/>
  <c r="AE4" i="5"/>
  <c r="AD4" i="5"/>
  <c r="AC4" i="5"/>
  <c r="AG12" i="10"/>
  <c r="AJ37" i="11"/>
  <c r="AG22" i="12"/>
  <c r="AH7" i="17"/>
  <c r="AJ7" i="17"/>
  <c r="AH22" i="17"/>
  <c r="AJ22" i="17"/>
  <c r="M22" i="16"/>
  <c r="AH22" i="15"/>
  <c r="AJ22" i="15"/>
  <c r="O7" i="17"/>
  <c r="AG20" i="10"/>
  <c r="AJ17" i="11"/>
  <c r="AK7" i="17"/>
  <c r="O22" i="17"/>
  <c r="N7" i="17"/>
  <c r="M7" i="13"/>
  <c r="AG7" i="12"/>
  <c r="AO33" i="16"/>
  <c r="AI31" i="10"/>
  <c r="AI4" i="10"/>
  <c r="AG4" i="10"/>
  <c r="AJ19" i="11"/>
  <c r="AP17" i="16"/>
  <c r="AP12" i="16"/>
  <c r="AG30" i="10"/>
  <c r="AG28" i="10"/>
  <c r="AP22" i="16"/>
  <c r="AH8" i="17"/>
  <c r="AJ8" i="17"/>
  <c r="AH22" i="12"/>
  <c r="AH7" i="12"/>
  <c r="AK40" i="9"/>
  <c r="AK43" i="9"/>
  <c r="AK45" i="9"/>
  <c r="AG21" i="10"/>
  <c r="AJ29" i="11"/>
  <c r="AK44" i="9"/>
  <c r="AO30" i="16"/>
  <c r="AK14" i="9"/>
  <c r="AK18" i="9"/>
  <c r="AK41" i="9"/>
  <c r="AK46" i="9"/>
  <c r="AO18" i="16"/>
  <c r="AO23" i="16"/>
  <c r="AP46" i="16"/>
  <c r="P7" i="6"/>
  <c r="AO45" i="16"/>
  <c r="AO14" i="16"/>
  <c r="AK4" i="9"/>
  <c r="AK11" i="9"/>
  <c r="AK16" i="9"/>
  <c r="AK23" i="9"/>
  <c r="AK25" i="9"/>
  <c r="AK28" i="9"/>
  <c r="AK33" i="9"/>
  <c r="AK37" i="9"/>
  <c r="AP41" i="16"/>
  <c r="AP4" i="16"/>
  <c r="M7" i="5"/>
  <c r="AP20" i="16"/>
  <c r="AK10" i="9"/>
  <c r="AK12" i="9"/>
  <c r="AK17" i="9"/>
  <c r="AK22" i="9"/>
  <c r="AK29" i="9"/>
  <c r="AK34" i="9"/>
  <c r="AK36" i="9"/>
  <c r="AP34" i="16"/>
  <c r="AO12" i="16"/>
  <c r="AK27" i="9"/>
  <c r="AO7" i="16"/>
  <c r="AK32" i="9"/>
  <c r="AK20" i="9"/>
  <c r="M8" i="16"/>
  <c r="AG8" i="15"/>
  <c r="AI8" i="15"/>
  <c r="AO15" i="16"/>
  <c r="AG7" i="15"/>
  <c r="AI7" i="15"/>
  <c r="AL22" i="17"/>
  <c r="AG7" i="13"/>
  <c r="AI7" i="13"/>
  <c r="AH22" i="13"/>
  <c r="AJ22" i="13"/>
  <c r="AO19" i="16"/>
  <c r="AH7" i="15"/>
  <c r="AJ7" i="15"/>
  <c r="AG7" i="16"/>
  <c r="AI7" i="16"/>
  <c r="AK38" i="9"/>
  <c r="M8" i="12"/>
  <c r="AO17" i="16"/>
  <c r="AO22" i="16"/>
  <c r="AG14" i="10"/>
  <c r="AO35" i="16"/>
  <c r="AO16" i="16"/>
  <c r="AO38" i="16"/>
  <c r="AG22" i="16"/>
  <c r="AI22" i="16"/>
  <c r="M8" i="13"/>
  <c r="AP11" i="16"/>
  <c r="AO46" i="16"/>
  <c r="AO47" i="16"/>
  <c r="AP5" i="16"/>
  <c r="AK5" i="9"/>
  <c r="AO32" i="16"/>
  <c r="AO37" i="16"/>
  <c r="AP37" i="16"/>
  <c r="AP25" i="16"/>
  <c r="AO25" i="16"/>
  <c r="AO24" i="16"/>
  <c r="AO13" i="16"/>
  <c r="AJ27" i="11"/>
  <c r="AH12" i="11"/>
  <c r="AK48" i="9"/>
  <c r="AP48" i="16"/>
  <c r="AO26" i="16"/>
  <c r="AO36" i="16"/>
  <c r="AH19" i="11"/>
  <c r="AK19" i="9"/>
  <c r="AP19" i="16"/>
  <c r="AK6" i="9"/>
  <c r="AO6" i="16"/>
  <c r="AP21" i="16"/>
  <c r="AP39" i="16"/>
  <c r="AP31" i="16"/>
  <c r="AO31" i="16"/>
  <c r="AP10" i="16"/>
  <c r="AO10" i="16"/>
  <c r="AP18" i="16"/>
  <c r="AP40" i="16"/>
  <c r="AO29" i="16"/>
  <c r="AP35" i="16"/>
  <c r="AK9" i="9"/>
  <c r="AO28" i="16"/>
  <c r="AP16" i="16"/>
  <c r="AG9" i="10"/>
  <c r="AO9" i="16"/>
  <c r="AL7" i="17"/>
  <c r="AH7" i="13"/>
  <c r="AJ7" i="13"/>
  <c r="M22" i="13"/>
  <c r="AG22" i="13"/>
  <c r="AI22" i="13"/>
  <c r="AG43" i="10"/>
  <c r="AO43" i="16"/>
  <c r="AH20" i="11"/>
  <c r="AO20" i="16"/>
  <c r="AP9" i="16"/>
  <c r="AI9" i="10"/>
  <c r="AI13" i="10"/>
  <c r="AP13" i="16"/>
  <c r="AI26" i="10"/>
  <c r="AP26" i="16"/>
  <c r="AG48" i="10"/>
  <c r="AO48" i="16"/>
  <c r="AI30" i="10"/>
  <c r="AP30" i="16"/>
  <c r="AI36" i="10"/>
  <c r="AP36" i="16"/>
  <c r="AH4" i="11"/>
  <c r="AO4" i="16"/>
  <c r="AJ47" i="11"/>
  <c r="AP47" i="16"/>
  <c r="AO42" i="16"/>
  <c r="AG42" i="10"/>
  <c r="AO5" i="16"/>
  <c r="AH5" i="11"/>
  <c r="N7" i="6"/>
  <c r="AJ14" i="11"/>
  <c r="AP14" i="16"/>
  <c r="AG39" i="10"/>
  <c r="AO39" i="16"/>
  <c r="AG40" i="10"/>
  <c r="AO40" i="16"/>
  <c r="AG41" i="10"/>
  <c r="AO41" i="16"/>
  <c r="O8" i="13"/>
  <c r="AH8" i="13"/>
  <c r="AJ8" i="13"/>
  <c r="AJ24" i="11"/>
  <c r="AP24" i="16"/>
  <c r="AO11" i="16"/>
  <c r="AG11" i="10"/>
  <c r="AG27" i="10"/>
  <c r="AO27" i="16"/>
  <c r="AJ28" i="11"/>
  <c r="AP28" i="16"/>
  <c r="AP32" i="16"/>
  <c r="AJ32" i="11"/>
  <c r="AG22" i="17"/>
  <c r="AI22" i="17"/>
  <c r="AK8" i="9"/>
  <c r="AH8" i="12"/>
  <c r="AK8" i="17"/>
  <c r="AP42" i="16"/>
  <c r="AK21" i="9"/>
  <c r="AI18" i="10"/>
  <c r="AP33" i="16"/>
  <c r="O7" i="5"/>
  <c r="AP23" i="16"/>
  <c r="AG36" i="10"/>
  <c r="AP38" i="16"/>
  <c r="AK22" i="17"/>
  <c r="AP45" i="16"/>
  <c r="O7" i="13"/>
  <c r="AK35" i="9"/>
  <c r="AH7" i="16"/>
  <c r="AJ7" i="16"/>
  <c r="O7" i="16"/>
  <c r="AP43" i="16"/>
  <c r="AP7" i="16"/>
  <c r="AK47" i="9"/>
  <c r="AK26" i="9"/>
  <c r="AH8" i="16"/>
  <c r="AJ8" i="16"/>
  <c r="AK13" i="9"/>
  <c r="M8" i="17"/>
  <c r="AP15" i="16"/>
  <c r="AO44" i="16"/>
  <c r="AP44" i="16"/>
  <c r="AO34" i="16"/>
  <c r="AK39" i="9"/>
  <c r="O8" i="16"/>
  <c r="AH8" i="15"/>
  <c r="AJ8" i="15"/>
  <c r="AP8" i="16"/>
  <c r="AO8" i="16"/>
  <c r="AK7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J10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Klaasimainate jahutusvesi</t>
        </r>
      </text>
    </comment>
    <comment ref="N10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Eda Joosep:</t>
        </r>
        <r>
          <rPr>
            <sz val="9"/>
            <color indexed="81"/>
            <rFont val="Tahoma"/>
            <charset val="1"/>
          </rPr>
          <t xml:space="preserve">
0,22 klaasimasinate jahutusveed
</t>
        </r>
      </text>
    </comment>
    <comment ref="X10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Eda Joosep:</t>
        </r>
        <r>
          <rPr>
            <sz val="9"/>
            <color indexed="81"/>
            <rFont val="Tahoma"/>
            <charset val="1"/>
          </rPr>
          <t xml:space="preserve">
12,011 tuh/eur klaasimasinate jahutusvesi</t>
        </r>
      </text>
    </comment>
    <comment ref="N12" authorId="0" shapeId="0" xr:uid="{30BE0959-7B00-44C6-860A-59A193C31F42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1,38 Kuremaa Enveko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V10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V10" authorId="0" shapeId="0" xr:uid="{00000000-0006-0000-0A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V10" authorId="0" shapeId="0" xr:uid="{00000000-0006-0000-0B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V1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2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V10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2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V10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2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V10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2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V10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2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V10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2" authorId="0" shapeId="0" xr:uid="{00000000-0006-0000-0600-000002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V10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2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V10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</commentList>
</comments>
</file>

<file path=xl/sharedStrings.xml><?xml version="1.0" encoding="utf-8"?>
<sst xmlns="http://schemas.openxmlformats.org/spreadsheetml/2006/main" count="1316" uniqueCount="105">
  <si>
    <r>
      <t>abonenttasu 1 m</t>
    </r>
    <r>
      <rPr>
        <sz val="11"/>
        <color theme="1"/>
        <rFont val="Calibri"/>
        <family val="2"/>
        <charset val="186"/>
      </rPr>
      <t>³</t>
    </r>
    <r>
      <rPr>
        <sz val="11"/>
        <color theme="1"/>
        <rFont val="Calibri"/>
        <family val="2"/>
        <charset val="186"/>
        <scheme val="minor"/>
      </rPr>
      <t xml:space="preserve"> müügi kohta </t>
    </r>
    <r>
      <rPr>
        <sz val="11"/>
        <color theme="1"/>
        <rFont val="Calibri"/>
        <family val="2"/>
        <charset val="186"/>
      </rPr>
      <t>€</t>
    </r>
  </si>
  <si>
    <r>
      <t>Hind koos abonenttasuga 1 m</t>
    </r>
    <r>
      <rPr>
        <sz val="11"/>
        <color theme="1"/>
        <rFont val="Calibri"/>
        <family val="2"/>
        <charset val="186"/>
      </rPr>
      <t xml:space="preserve">³ kohta € </t>
    </r>
  </si>
  <si>
    <r>
      <t>Hind koos abonenttasuga 1 m</t>
    </r>
    <r>
      <rPr>
        <sz val="11"/>
        <color theme="1"/>
        <rFont val="Calibri"/>
        <family val="2"/>
        <charset val="186"/>
      </rPr>
      <t>³ kohta € +KM</t>
    </r>
  </si>
  <si>
    <r>
      <t>tulu 1 m</t>
    </r>
    <r>
      <rPr>
        <sz val="11"/>
        <color theme="1"/>
        <rFont val="Calibri"/>
        <family val="2"/>
        <charset val="186"/>
      </rPr>
      <t>³ kohta koos abonenttasuga €</t>
    </r>
  </si>
  <si>
    <r>
      <t>Netokäive tuh</t>
    </r>
    <r>
      <rPr>
        <sz val="11"/>
        <color theme="1"/>
        <rFont val="Calibri"/>
        <family val="2"/>
        <charset val="186"/>
      </rPr>
      <t>€</t>
    </r>
  </si>
  <si>
    <t>Netokäive</t>
  </si>
  <si>
    <t>Vee tarbimine tuh/m3</t>
  </si>
  <si>
    <t>Kanali ärajuhtimine tuh/m3</t>
  </si>
  <si>
    <r>
      <t xml:space="preserve">Vee hind </t>
    </r>
    <r>
      <rPr>
        <sz val="11"/>
        <color theme="1"/>
        <rFont val="Calibri"/>
        <family val="2"/>
        <charset val="186"/>
      </rPr>
      <t>€</t>
    </r>
  </si>
  <si>
    <r>
      <t xml:space="preserve">Kanali hind </t>
    </r>
    <r>
      <rPr>
        <sz val="11"/>
        <color theme="1"/>
        <rFont val="Calibri"/>
        <family val="2"/>
        <charset val="186"/>
      </rPr>
      <t>€</t>
    </r>
  </si>
  <si>
    <r>
      <t xml:space="preserve">Vee hind </t>
    </r>
    <r>
      <rPr>
        <sz val="11"/>
        <color theme="1"/>
        <rFont val="Calibri"/>
        <family val="2"/>
        <charset val="186"/>
      </rPr>
      <t>€+KM</t>
    </r>
  </si>
  <si>
    <r>
      <t xml:space="preserve">Kanali hind </t>
    </r>
    <r>
      <rPr>
        <sz val="11"/>
        <color theme="1"/>
        <rFont val="Calibri"/>
        <family val="2"/>
        <charset val="186"/>
      </rPr>
      <t>€+KM</t>
    </r>
  </si>
  <si>
    <r>
      <t>müügitulu vesi tuh</t>
    </r>
    <r>
      <rPr>
        <sz val="11"/>
        <color theme="1"/>
        <rFont val="Calibri"/>
        <family val="2"/>
        <charset val="186"/>
      </rPr>
      <t>€</t>
    </r>
  </si>
  <si>
    <r>
      <t>müügitulu kanal tuh</t>
    </r>
    <r>
      <rPr>
        <sz val="11"/>
        <color theme="1"/>
        <rFont val="Calibri"/>
        <family val="2"/>
        <charset val="186"/>
      </rPr>
      <t>€</t>
    </r>
  </si>
  <si>
    <r>
      <t>abonenttasude tulu vesi tuh/</t>
    </r>
    <r>
      <rPr>
        <sz val="11"/>
        <color theme="1"/>
        <rFont val="Calibri"/>
        <family val="2"/>
        <charset val="186"/>
      </rPr>
      <t>€</t>
    </r>
  </si>
  <si>
    <r>
      <t>abonenttasude tulu kanal tuh/</t>
    </r>
    <r>
      <rPr>
        <sz val="11"/>
        <color theme="1"/>
        <rFont val="Calibri"/>
        <family val="2"/>
        <charset val="186"/>
      </rPr>
      <t>€</t>
    </r>
  </si>
  <si>
    <t>elanikud</t>
  </si>
  <si>
    <t>ettevõtted</t>
  </si>
  <si>
    <t>I PA 2018</t>
  </si>
  <si>
    <t>elanik</t>
  </si>
  <si>
    <t>ettevõte</t>
  </si>
  <si>
    <t>põllumaj</t>
  </si>
  <si>
    <t>ettev</t>
  </si>
  <si>
    <t>sadevesi</t>
  </si>
  <si>
    <t>põllumaj.</t>
  </si>
  <si>
    <t>vesi</t>
  </si>
  <si>
    <t>kanal</t>
  </si>
  <si>
    <t>Abja Elamu OÜ*</t>
  </si>
  <si>
    <t>Emajõe Veevärk AS*</t>
  </si>
  <si>
    <t>Haapsalu Veevärk AS*</t>
  </si>
  <si>
    <t>Häädemeeste VK AS</t>
  </si>
  <si>
    <t>Iivakivi AS**</t>
  </si>
  <si>
    <t>Järvakandi Komm.OÜ</t>
  </si>
  <si>
    <t>Järve Biopuhastus OÜ*</t>
  </si>
  <si>
    <t>Jõgeva Veevärk OÜ**</t>
  </si>
  <si>
    <t>Kadrina Soojus AS</t>
  </si>
  <si>
    <t>Kärdla Veevärk AS*</t>
  </si>
  <si>
    <t>Keila Vesi AS</t>
  </si>
  <si>
    <t>Kiili KVH OÜ</t>
  </si>
  <si>
    <t>Kohila Maja OÜ</t>
  </si>
  <si>
    <t>Kose Vesi OÜ</t>
  </si>
  <si>
    <t>Kuremaa Enveko AS*</t>
  </si>
  <si>
    <t>Kuressaare Veevärk AS*</t>
  </si>
  <si>
    <t>Lahevesi AS**</t>
  </si>
  <si>
    <t>Matsalu Veevärk AS</t>
  </si>
  <si>
    <t>Paide Vesi AS*</t>
  </si>
  <si>
    <t>Pärnu Vesi AS**</t>
  </si>
  <si>
    <t>Põltsamaa Varahalduse OÜ**</t>
  </si>
  <si>
    <t>Põlva Vesi  AS**</t>
  </si>
  <si>
    <t>Rakvere Vesi AS**</t>
  </si>
  <si>
    <t>Rapla Vesi AS</t>
  </si>
  <si>
    <t>Raven OÜ</t>
  </si>
  <si>
    <t>Saarde Kommunaal OÜ</t>
  </si>
  <si>
    <t>Saku Maja AS*</t>
  </si>
  <si>
    <t>Sillamäe Veevärk AS</t>
  </si>
  <si>
    <t>Strantum OÜ</t>
  </si>
  <si>
    <t>Tallinna Vesi AS**</t>
  </si>
  <si>
    <t>Tapa Vesi OÜ</t>
  </si>
  <si>
    <t>Tartu Veevärk AS</t>
  </si>
  <si>
    <t>Toila V.V AS</t>
  </si>
  <si>
    <t>Tõrva Veejõud OÜ*</t>
  </si>
  <si>
    <t>Türi Vesi OÜ**</t>
  </si>
  <si>
    <t>Velko AV OÜ</t>
  </si>
  <si>
    <t>Vändra MP OÜ</t>
  </si>
  <si>
    <t>Vihula valla Veevärk OÜ</t>
  </si>
  <si>
    <t>Viimsi Vesi AS**</t>
  </si>
  <si>
    <t>Viljandi Veevärk AS</t>
  </si>
  <si>
    <t>Võru Vesi**</t>
  </si>
  <si>
    <t>* -keskmestatud hind</t>
  </si>
  <si>
    <t>**-põhipiirkonna hind</t>
  </si>
  <si>
    <r>
      <t xml:space="preserve">abonenttasu 1 m3 müügi kohta </t>
    </r>
    <r>
      <rPr>
        <sz val="11"/>
        <color theme="1"/>
        <rFont val="Calibri"/>
        <family val="2"/>
        <charset val="186"/>
      </rPr>
      <t>€</t>
    </r>
  </si>
  <si>
    <t>Iivakivi AS</t>
  </si>
  <si>
    <t>eraldi elanike ja ettevõtete vahel arvestust ei peeta</t>
  </si>
  <si>
    <t>Lahevesi AS</t>
  </si>
  <si>
    <t>Põltsamaa Varahalduse OÜ</t>
  </si>
  <si>
    <t>Saku Maja AS</t>
  </si>
  <si>
    <t>Tõrva Veejõud OÜ</t>
  </si>
  <si>
    <t>Valga Vesi AS</t>
  </si>
  <si>
    <t>Vändra</t>
  </si>
  <si>
    <t>keskmine</t>
  </si>
  <si>
    <r>
      <t xml:space="preserve">Vesi+kanal </t>
    </r>
    <r>
      <rPr>
        <sz val="11"/>
        <color theme="1"/>
        <rFont val="Calibri"/>
        <family val="2"/>
        <charset val="186"/>
      </rPr>
      <t>€+KM</t>
    </r>
  </si>
  <si>
    <t>elanikud vesi</t>
  </si>
  <si>
    <t>elanikud kanal</t>
  </si>
  <si>
    <t>vesi+kanal</t>
  </si>
  <si>
    <t>Emajõe Veevärk AS</t>
  </si>
  <si>
    <t>Järve Biopuhastus OÜ</t>
  </si>
  <si>
    <t>Jõgeva Veevärk OÜ</t>
  </si>
  <si>
    <t>Põlva Vesi  AS</t>
  </si>
  <si>
    <t>Tallinna Vesi AS</t>
  </si>
  <si>
    <t>Türi Vesi OÜ</t>
  </si>
  <si>
    <r>
      <t xml:space="preserve">Vesi+kanal </t>
    </r>
    <r>
      <rPr>
        <sz val="11"/>
        <color theme="1"/>
        <rFont val="Calibri"/>
        <family val="2"/>
        <charset val="186"/>
      </rPr>
      <t>€+KM elanik</t>
    </r>
  </si>
  <si>
    <r>
      <t xml:space="preserve">Vesi+kanal </t>
    </r>
    <r>
      <rPr>
        <sz val="11"/>
        <color theme="1"/>
        <rFont val="Calibri"/>
        <family val="2"/>
        <charset val="186"/>
      </rPr>
      <t>€+KM ettevõte</t>
    </r>
  </si>
  <si>
    <t>Elveso AS</t>
  </si>
  <si>
    <t>Esmar Ehitus+Vesi</t>
  </si>
  <si>
    <t>Kiviõli Vesi OÜ**</t>
  </si>
  <si>
    <t>Kuremaa ENVEKO AS</t>
  </si>
  <si>
    <t>Paldiski Linnahoolduse  OÜ**</t>
  </si>
  <si>
    <t>tulu 1m3 kohta elanik</t>
  </si>
  <si>
    <t>tulu 1 m3 kohta ettevõte</t>
  </si>
  <si>
    <r>
      <t>Hind koos abonenttasuga 1 m</t>
    </r>
    <r>
      <rPr>
        <sz val="11"/>
        <color theme="1"/>
        <rFont val="Calibri"/>
        <family val="2"/>
        <charset val="186"/>
      </rPr>
      <t>³ kohta € +KM elanik</t>
    </r>
  </si>
  <si>
    <r>
      <t>Hind koos abonenttasuga 1 m</t>
    </r>
    <r>
      <rPr>
        <sz val="11"/>
        <color theme="1"/>
        <rFont val="Calibri"/>
        <family val="2"/>
        <charset val="186"/>
      </rPr>
      <t>³ kohta € +KM ettevõte</t>
    </r>
  </si>
  <si>
    <t>Võhma ELKO*</t>
  </si>
  <si>
    <t>Kehtna elamu OÜ**</t>
  </si>
  <si>
    <t>Valga Vesi AS**</t>
  </si>
  <si>
    <t>EsmarVesi OÜ**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</si>
</sst>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#,##0.000_ ;\-#,##0.000\ "/>
  </numFmts>
  <fonts count="2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rgb="FF9C0006"/>
      <name val="Calibri"/>
      <family val="2"/>
      <scheme val="minor"/>
    </font>
    <font>
      <b/>
      <sz val="16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Arial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2" borderId="7" applyNumberFormat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5" fillId="2" borderId="0" applyNumberFormat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6" applyNumberFormat="0" applyAlignment="0" applyProtection="0"/>
    <xf numFmtId="0" fontId="13" fillId="21" borderId="11" applyNumberFormat="0" applyAlignment="0" applyProtection="0"/>
    <xf numFmtId="0" fontId="3" fillId="0" borderId="0"/>
    <xf numFmtId="0" fontId="24" fillId="0" borderId="0"/>
  </cellStyleXfs>
  <cellXfs count="8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23" borderId="4" xfId="0" applyFill="1" applyBorder="1"/>
    <xf numFmtId="14" fontId="16" fillId="23" borderId="5" xfId="0" applyNumberFormat="1" applyFont="1" applyFill="1" applyBorder="1"/>
    <xf numFmtId="0" fontId="0" fillId="23" borderId="0" xfId="0" applyFill="1"/>
    <xf numFmtId="0" fontId="0" fillId="0" borderId="12" xfId="0" applyBorder="1"/>
    <xf numFmtId="2" fontId="0" fillId="0" borderId="0" xfId="0" applyNumberFormat="1"/>
    <xf numFmtId="0" fontId="0" fillId="25" borderId="2" xfId="0" applyFill="1" applyBorder="1"/>
    <xf numFmtId="0" fontId="0" fillId="25" borderId="3" xfId="0" applyFill="1" applyBorder="1"/>
    <xf numFmtId="0" fontId="0" fillId="25" borderId="1" xfId="0" applyFill="1" applyBorder="1"/>
    <xf numFmtId="0" fontId="0" fillId="25" borderId="5" xfId="0" applyFill="1" applyBorder="1"/>
    <xf numFmtId="0" fontId="0" fillId="26" borderId="1" xfId="0" applyFill="1" applyBorder="1"/>
    <xf numFmtId="0" fontId="0" fillId="26" borderId="3" xfId="0" applyFill="1" applyBorder="1"/>
    <xf numFmtId="0" fontId="0" fillId="26" borderId="12" xfId="0" applyFill="1" applyBorder="1"/>
    <xf numFmtId="0" fontId="0" fillId="27" borderId="1" xfId="0" applyFill="1" applyBorder="1"/>
    <xf numFmtId="0" fontId="0" fillId="27" borderId="2" xfId="0" applyFill="1" applyBorder="1"/>
    <xf numFmtId="0" fontId="0" fillId="27" borderId="3" xfId="0" applyFill="1" applyBorder="1"/>
    <xf numFmtId="0" fontId="0" fillId="27" borderId="12" xfId="0" applyFill="1" applyBorder="1"/>
    <xf numFmtId="0" fontId="0" fillId="28" borderId="0" xfId="0" applyFill="1"/>
    <xf numFmtId="0" fontId="0" fillId="29" borderId="2" xfId="0" applyFill="1" applyBorder="1"/>
    <xf numFmtId="0" fontId="0" fillId="29" borderId="12" xfId="0" applyFill="1" applyBorder="1"/>
    <xf numFmtId="0" fontId="0" fillId="29" borderId="1" xfId="0" applyFill="1" applyBorder="1"/>
    <xf numFmtId="0" fontId="0" fillId="29" borderId="3" xfId="0" applyFill="1" applyBorder="1"/>
    <xf numFmtId="0" fontId="0" fillId="27" borderId="0" xfId="0" applyFill="1"/>
    <xf numFmtId="0" fontId="0" fillId="29" borderId="1" xfId="0" applyFill="1" applyBorder="1" applyAlignment="1">
      <alignment wrapText="1"/>
    </xf>
    <xf numFmtId="0" fontId="0" fillId="30" borderId="12" xfId="0" applyFill="1" applyBorder="1"/>
    <xf numFmtId="0" fontId="0" fillId="30" borderId="4" xfId="0" applyFill="1" applyBorder="1"/>
    <xf numFmtId="0" fontId="0" fillId="30" borderId="5" xfId="0" applyFill="1" applyBorder="1"/>
    <xf numFmtId="0" fontId="0" fillId="25" borderId="13" xfId="0" applyFill="1" applyBorder="1" applyAlignment="1">
      <alignment horizontal="center"/>
    </xf>
    <xf numFmtId="0" fontId="16" fillId="25" borderId="5" xfId="0" applyFont="1" applyFill="1" applyBorder="1" applyAlignment="1">
      <alignment horizontal="center"/>
    </xf>
    <xf numFmtId="0" fontId="0" fillId="25" borderId="13" xfId="0" applyFill="1" applyBorder="1"/>
    <xf numFmtId="14" fontId="16" fillId="25" borderId="5" xfId="0" applyNumberFormat="1" applyFont="1" applyFill="1" applyBorder="1"/>
    <xf numFmtId="0" fontId="19" fillId="23" borderId="0" xfId="0" applyFont="1" applyFill="1"/>
    <xf numFmtId="0" fontId="0" fillId="23" borderId="16" xfId="0" applyFill="1" applyBorder="1"/>
    <xf numFmtId="0" fontId="0" fillId="0" borderId="16" xfId="0" applyBorder="1"/>
    <xf numFmtId="0" fontId="2" fillId="23" borderId="4" xfId="1" applyFill="1" applyBorder="1"/>
    <xf numFmtId="0" fontId="2" fillId="23" borderId="16" xfId="1" applyFill="1" applyBorder="1"/>
    <xf numFmtId="0" fontId="21" fillId="23" borderId="17" xfId="1" applyFont="1" applyFill="1" applyBorder="1"/>
    <xf numFmtId="0" fontId="0" fillId="23" borderId="17" xfId="0" applyFill="1" applyBorder="1"/>
    <xf numFmtId="0" fontId="0" fillId="0" borderId="17" xfId="0" applyBorder="1"/>
    <xf numFmtId="2" fontId="0" fillId="0" borderId="17" xfId="0" applyNumberFormat="1" applyBorder="1"/>
    <xf numFmtId="0" fontId="24" fillId="23" borderId="1" xfId="38" applyFill="1" applyBorder="1"/>
    <xf numFmtId="0" fontId="0" fillId="32" borderId="0" xfId="0" applyFill="1"/>
    <xf numFmtId="0" fontId="2" fillId="32" borderId="17" xfId="1" applyFill="1" applyBorder="1"/>
    <xf numFmtId="0" fontId="0" fillId="32" borderId="17" xfId="0" applyFill="1" applyBorder="1"/>
    <xf numFmtId="2" fontId="0" fillId="32" borderId="17" xfId="0" applyNumberFormat="1" applyFill="1" applyBorder="1"/>
    <xf numFmtId="165" fontId="0" fillId="32" borderId="17" xfId="0" applyNumberFormat="1" applyFill="1" applyBorder="1"/>
    <xf numFmtId="0" fontId="2" fillId="33" borderId="17" xfId="1" applyFill="1" applyBorder="1"/>
    <xf numFmtId="0" fontId="0" fillId="25" borderId="17" xfId="0" applyFill="1" applyBorder="1"/>
    <xf numFmtId="0" fontId="0" fillId="31" borderId="17" xfId="0" applyFill="1" applyBorder="1"/>
    <xf numFmtId="0" fontId="2" fillId="23" borderId="17" xfId="1" applyFill="1" applyBorder="1"/>
    <xf numFmtId="164" fontId="0" fillId="23" borderId="17" xfId="0" applyNumberFormat="1" applyFill="1" applyBorder="1"/>
    <xf numFmtId="2" fontId="0" fillId="23" borderId="17" xfId="0" applyNumberFormat="1" applyFill="1" applyBorder="1"/>
    <xf numFmtId="165" fontId="0" fillId="23" borderId="17" xfId="0" applyNumberFormat="1" applyFill="1" applyBorder="1"/>
    <xf numFmtId="164" fontId="0" fillId="0" borderId="17" xfId="0" applyNumberFormat="1" applyBorder="1"/>
    <xf numFmtId="165" fontId="0" fillId="0" borderId="17" xfId="0" applyNumberFormat="1" applyBorder="1"/>
    <xf numFmtId="165" fontId="0" fillId="28" borderId="17" xfId="0" applyNumberFormat="1" applyFill="1" applyBorder="1"/>
    <xf numFmtId="0" fontId="14" fillId="33" borderId="17" xfId="1" applyFont="1" applyFill="1" applyBorder="1"/>
    <xf numFmtId="164" fontId="0" fillId="32" borderId="17" xfId="0" applyNumberFormat="1" applyFill="1" applyBorder="1"/>
    <xf numFmtId="166" fontId="20" fillId="32" borderId="17" xfId="37" applyNumberFormat="1" applyFont="1" applyFill="1" applyBorder="1" applyAlignment="1">
      <alignment horizontal="right"/>
    </xf>
    <xf numFmtId="0" fontId="0" fillId="24" borderId="17" xfId="0" applyFill="1" applyBorder="1"/>
    <xf numFmtId="0" fontId="0" fillId="28" borderId="17" xfId="0" applyFill="1" applyBorder="1"/>
    <xf numFmtId="2" fontId="0" fillId="28" borderId="17" xfId="0" applyNumberFormat="1" applyFill="1" applyBorder="1"/>
    <xf numFmtId="0" fontId="2" fillId="28" borderId="17" xfId="1" applyFill="1" applyBorder="1"/>
    <xf numFmtId="0" fontId="14" fillId="23" borderId="17" xfId="1" applyFont="1" applyFill="1" applyBorder="1"/>
    <xf numFmtId="0" fontId="2" fillId="33" borderId="18" xfId="1" applyFont="1" applyFill="1" applyBorder="1"/>
    <xf numFmtId="0" fontId="2" fillId="32" borderId="18" xfId="1" applyFont="1" applyFill="1" applyBorder="1"/>
    <xf numFmtId="0" fontId="0" fillId="32" borderId="18" xfId="0" applyFill="1" applyBorder="1"/>
    <xf numFmtId="2" fontId="0" fillId="32" borderId="18" xfId="0" applyNumberFormat="1" applyFill="1" applyBorder="1"/>
    <xf numFmtId="165" fontId="0" fillId="32" borderId="18" xfId="0" applyNumberFormat="1" applyFill="1" applyBorder="1"/>
    <xf numFmtId="0" fontId="0" fillId="31" borderId="1" xfId="0" applyFill="1" applyBorder="1" applyAlignment="1">
      <alignment horizontal="center"/>
    </xf>
    <xf numFmtId="0" fontId="0" fillId="31" borderId="3" xfId="0" applyFill="1" applyBorder="1" applyAlignment="1">
      <alignment horizontal="center"/>
    </xf>
    <xf numFmtId="0" fontId="0" fillId="31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5" borderId="1" xfId="0" applyFill="1" applyBorder="1" applyAlignment="1"/>
    <xf numFmtId="0" fontId="0" fillId="25" borderId="2" xfId="0" applyFill="1" applyBorder="1" applyAlignment="1"/>
    <xf numFmtId="0" fontId="0" fillId="25" borderId="3" xfId="0" applyFill="1" applyBorder="1" applyAlignment="1"/>
    <xf numFmtId="0" fontId="0" fillId="25" borderId="1" xfId="0" applyFill="1" applyBorder="1" applyAlignment="1">
      <alignment wrapText="1"/>
    </xf>
    <xf numFmtId="0" fontId="0" fillId="25" borderId="2" xfId="0" applyFill="1" applyBorder="1" applyAlignment="1">
      <alignment wrapText="1"/>
    </xf>
    <xf numFmtId="0" fontId="0" fillId="25" borderId="3" xfId="0" applyFill="1" applyBorder="1" applyAlignment="1">
      <alignment wrapText="1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</cellXfs>
  <cellStyles count="39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heck Cell" xfId="27" xr:uid="{00000000-0005-0000-0000-000019000000}"/>
    <cellStyle name="Explanatory Text" xfId="28" xr:uid="{00000000-0005-0000-0000-00001A000000}"/>
    <cellStyle name="Good" xfId="29" xr:uid="{00000000-0005-0000-0000-00001B000000}"/>
    <cellStyle name="Halb 2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" xfId="35" xr:uid="{00000000-0005-0000-0000-000021000000}"/>
    <cellStyle name="Normaallaad" xfId="0" builtinId="0"/>
    <cellStyle name="Normaallaad 2" xfId="1" xr:uid="{00000000-0005-0000-0000-000023000000}"/>
    <cellStyle name="Normaallaad_Leht1" xfId="38" xr:uid="{00000000-0005-0000-0000-000024000000}"/>
    <cellStyle name="Normal 2 2" xfId="37" xr:uid="{00000000-0005-0000-0000-000025000000}"/>
    <cellStyle name="Output" xfId="36" xr:uid="{00000000-0005-0000-0000-000026000000}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Veeteenuse</a:t>
            </a:r>
            <a:r>
              <a:rPr lang="et-EE" baseline="0"/>
              <a:t> hind elanikele seisuga 30.06.2018(ilma km-ta)</a:t>
            </a:r>
            <a:endParaRPr lang="et-EE"/>
          </a:p>
        </c:rich>
      </c:tx>
      <c:layout>
        <c:manualLayout>
          <c:xMode val="edge"/>
          <c:yMode val="edge"/>
          <c:x val="0.22311044930271973"/>
          <c:y val="2.462616839257602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'elanike vee ja kanali hind '!$B$1:$B$2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'!$A$3:$A$51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'elanike vee ja kanali hind '!$B$3:$B$51</c:f>
            </c:numRef>
          </c:val>
          <c:extLst>
            <c:ext xmlns:c16="http://schemas.microsoft.com/office/drawing/2014/chart" uri="{C3380CC4-5D6E-409C-BE32-E72D297353CC}">
              <c16:uniqueId val="{00000000-E1CF-40A8-A006-CAB5F47FC721}"/>
            </c:ext>
          </c:extLst>
        </c:ser>
        <c:ser>
          <c:idx val="1"/>
          <c:order val="1"/>
          <c:tx>
            <c:strRef>
              <c:f>'elanike vee ja kanali hind '!$C$1:$C$2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'!$A$3:$A$51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'elanike vee ja kanali hind '!$C$3:$C$51</c:f>
            </c:numRef>
          </c:val>
          <c:extLst>
            <c:ext xmlns:c16="http://schemas.microsoft.com/office/drawing/2014/chart" uri="{C3380CC4-5D6E-409C-BE32-E72D297353CC}">
              <c16:uniqueId val="{00000001-E1CF-40A8-A006-CAB5F47FC721}"/>
            </c:ext>
          </c:extLst>
        </c:ser>
        <c:ser>
          <c:idx val="2"/>
          <c:order val="2"/>
          <c:tx>
            <c:strRef>
              <c:f>'elanike vee ja kanali hind '!$D$1:$D$2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'!$A$3:$A$51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'elanike vee ja kanali hind '!$D$3:$D$51</c:f>
            </c:numRef>
          </c:val>
          <c:extLst>
            <c:ext xmlns:c16="http://schemas.microsoft.com/office/drawing/2014/chart" uri="{C3380CC4-5D6E-409C-BE32-E72D297353CC}">
              <c16:uniqueId val="{00000002-E1CF-40A8-A006-CAB5F47FC721}"/>
            </c:ext>
          </c:extLst>
        </c:ser>
        <c:ser>
          <c:idx val="3"/>
          <c:order val="3"/>
          <c:tx>
            <c:strRef>
              <c:f>'elanike vee ja kanali hind '!$E$1:$E$2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'!$A$3:$A$51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'elanike vee ja kanali hind '!$E$3:$E$51</c:f>
            </c:numRef>
          </c:val>
          <c:extLst>
            <c:ext xmlns:c16="http://schemas.microsoft.com/office/drawing/2014/chart" uri="{C3380CC4-5D6E-409C-BE32-E72D297353CC}">
              <c16:uniqueId val="{00000003-E1CF-40A8-A006-CAB5F47FC721}"/>
            </c:ext>
          </c:extLst>
        </c:ser>
        <c:ser>
          <c:idx val="4"/>
          <c:order val="4"/>
          <c:tx>
            <c:strRef>
              <c:f>'elanike vee ja kanali hind '!$F$1:$F$2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'!$A$3:$A$51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'elanike vee ja kanali hind '!$F$3:$F$51</c:f>
            </c:numRef>
          </c:val>
          <c:extLst>
            <c:ext xmlns:c16="http://schemas.microsoft.com/office/drawing/2014/chart" uri="{C3380CC4-5D6E-409C-BE32-E72D297353CC}">
              <c16:uniqueId val="{00000004-E1CF-40A8-A006-CAB5F47FC721}"/>
            </c:ext>
          </c:extLst>
        </c:ser>
        <c:ser>
          <c:idx val="5"/>
          <c:order val="5"/>
          <c:tx>
            <c:strRef>
              <c:f>'elanike vee ja kanali hind '!$G$1:$G$2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'!$A$3:$A$51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'elanike vee ja kanali hind '!$G$3:$G$51</c:f>
            </c:numRef>
          </c:val>
          <c:extLst>
            <c:ext xmlns:c16="http://schemas.microsoft.com/office/drawing/2014/chart" uri="{C3380CC4-5D6E-409C-BE32-E72D297353CC}">
              <c16:uniqueId val="{00000005-E1CF-40A8-A006-CAB5F47FC721}"/>
            </c:ext>
          </c:extLst>
        </c:ser>
        <c:ser>
          <c:idx val="6"/>
          <c:order val="6"/>
          <c:tx>
            <c:strRef>
              <c:f>'elanike vee ja kanali hind '!$H$1:$H$2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'!$A$3:$A$51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'elanike vee ja kanali hind '!$H$3:$H$51</c:f>
            </c:numRef>
          </c:val>
          <c:extLst>
            <c:ext xmlns:c16="http://schemas.microsoft.com/office/drawing/2014/chart" uri="{C3380CC4-5D6E-409C-BE32-E72D297353CC}">
              <c16:uniqueId val="{00000006-E1CF-40A8-A006-CAB5F47FC721}"/>
            </c:ext>
          </c:extLst>
        </c:ser>
        <c:ser>
          <c:idx val="7"/>
          <c:order val="7"/>
          <c:tx>
            <c:strRef>
              <c:f>'elanike vee ja kanali hind '!$I$1:$I$2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'elanike vee ja kanali hind '!$A$3:$A$51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'elanike vee ja kanali hind '!$I$3:$I$51</c:f>
              <c:numCache>
                <c:formatCode>General</c:formatCode>
                <c:ptCount val="49"/>
                <c:pt idx="0">
                  <c:v>0</c:v>
                </c:pt>
                <c:pt idx="1">
                  <c:v>1.3069999999999999</c:v>
                </c:pt>
                <c:pt idx="2" formatCode="0.00">
                  <c:v>1.2252184690691728</c:v>
                </c:pt>
                <c:pt idx="3">
                  <c:v>0.75600000000000001</c:v>
                </c:pt>
                <c:pt idx="4">
                  <c:v>0.98</c:v>
                </c:pt>
                <c:pt idx="5">
                  <c:v>0.97</c:v>
                </c:pt>
                <c:pt idx="6">
                  <c:v>1.3</c:v>
                </c:pt>
                <c:pt idx="7">
                  <c:v>0.94799999999999995</c:v>
                </c:pt>
                <c:pt idx="8">
                  <c:v>1.222</c:v>
                </c:pt>
                <c:pt idx="9">
                  <c:v>1.02</c:v>
                </c:pt>
                <c:pt idx="10">
                  <c:v>0.89</c:v>
                </c:pt>
                <c:pt idx="11">
                  <c:v>1.36</c:v>
                </c:pt>
                <c:pt idx="12">
                  <c:v>1.4650000000000001</c:v>
                </c:pt>
                <c:pt idx="13">
                  <c:v>1.1200000000000001</c:v>
                </c:pt>
                <c:pt idx="14">
                  <c:v>1.32</c:v>
                </c:pt>
                <c:pt idx="15">
                  <c:v>1.1000000000000001</c:v>
                </c:pt>
                <c:pt idx="16">
                  <c:v>1.3</c:v>
                </c:pt>
                <c:pt idx="17">
                  <c:v>1.45</c:v>
                </c:pt>
                <c:pt idx="18" formatCode="0.00">
                  <c:v>0.9001910265982721</c:v>
                </c:pt>
                <c:pt idx="19">
                  <c:v>1.23</c:v>
                </c:pt>
                <c:pt idx="20">
                  <c:v>1.33</c:v>
                </c:pt>
                <c:pt idx="21">
                  <c:v>0.95299999999999996</c:v>
                </c:pt>
                <c:pt idx="22">
                  <c:v>0.875</c:v>
                </c:pt>
                <c:pt idx="23">
                  <c:v>1.43</c:v>
                </c:pt>
                <c:pt idx="24">
                  <c:v>0.74</c:v>
                </c:pt>
                <c:pt idx="25">
                  <c:v>1.2</c:v>
                </c:pt>
                <c:pt idx="26">
                  <c:v>0.76</c:v>
                </c:pt>
                <c:pt idx="27">
                  <c:v>2.09</c:v>
                </c:pt>
                <c:pt idx="28">
                  <c:v>0.95799999999999996</c:v>
                </c:pt>
                <c:pt idx="29">
                  <c:v>1.272</c:v>
                </c:pt>
                <c:pt idx="30">
                  <c:v>0.93</c:v>
                </c:pt>
                <c:pt idx="31">
                  <c:v>1.1200000000000001</c:v>
                </c:pt>
                <c:pt idx="32">
                  <c:v>0.95</c:v>
                </c:pt>
                <c:pt idx="33">
                  <c:v>0.9</c:v>
                </c:pt>
                <c:pt idx="34">
                  <c:v>0.61599999999999999</c:v>
                </c:pt>
                <c:pt idx="35">
                  <c:v>1.32</c:v>
                </c:pt>
                <c:pt idx="36" formatCode="0.00">
                  <c:v>1.361</c:v>
                </c:pt>
                <c:pt idx="37">
                  <c:v>1.1379999999999999</c:v>
                </c:pt>
                <c:pt idx="38">
                  <c:v>1</c:v>
                </c:pt>
                <c:pt idx="39">
                  <c:v>0.879</c:v>
                </c:pt>
                <c:pt idx="40">
                  <c:v>0.81</c:v>
                </c:pt>
                <c:pt idx="41">
                  <c:v>1.75</c:v>
                </c:pt>
                <c:pt idx="42">
                  <c:v>1.25</c:v>
                </c:pt>
                <c:pt idx="43">
                  <c:v>0.77</c:v>
                </c:pt>
                <c:pt idx="44">
                  <c:v>0.85</c:v>
                </c:pt>
                <c:pt idx="45">
                  <c:v>0.98</c:v>
                </c:pt>
                <c:pt idx="46" formatCode="0.00">
                  <c:v>1.1132313221259431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1CF-40A8-A006-CAB5F47FC721}"/>
            </c:ext>
          </c:extLst>
        </c:ser>
        <c:ser>
          <c:idx val="8"/>
          <c:order val="8"/>
          <c:tx>
            <c:strRef>
              <c:f>'elanike vee ja kanali hind '!$J$1:$J$2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'elanike vee ja kanali hind '!$A$3:$A$51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'elanike vee ja kanali hind '!$J$3:$J$51</c:f>
            </c:numRef>
          </c:val>
          <c:extLst>
            <c:ext xmlns:c16="http://schemas.microsoft.com/office/drawing/2014/chart" uri="{C3380CC4-5D6E-409C-BE32-E72D297353CC}">
              <c16:uniqueId val="{00000008-E1CF-40A8-A006-CAB5F47FC721}"/>
            </c:ext>
          </c:extLst>
        </c:ser>
        <c:ser>
          <c:idx val="9"/>
          <c:order val="9"/>
          <c:tx>
            <c:strRef>
              <c:f>'elanike vee ja kanali hind '!$K$1:$K$2</c:f>
              <c:strCache>
                <c:ptCount val="2"/>
                <c:pt idx="1">
                  <c:v>Kanali hind €</c:v>
                </c:pt>
              </c:strCache>
            </c:strRef>
          </c:tx>
          <c:invertIfNegative val="0"/>
          <c:cat>
            <c:strRef>
              <c:f>'elanike vee ja kanali hind '!$A$3:$A$51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'elanike vee ja kanali hind '!$K$3:$K$51</c:f>
              <c:numCache>
                <c:formatCode>General</c:formatCode>
                <c:ptCount val="49"/>
                <c:pt idx="0">
                  <c:v>0</c:v>
                </c:pt>
                <c:pt idx="1">
                  <c:v>1.5620000000000001</c:v>
                </c:pt>
                <c:pt idx="2" formatCode="0.00">
                  <c:v>1.4993255327277215</c:v>
                </c:pt>
                <c:pt idx="3">
                  <c:v>0.61699999999999999</c:v>
                </c:pt>
                <c:pt idx="4">
                  <c:v>1.42</c:v>
                </c:pt>
                <c:pt idx="5">
                  <c:v>1.55</c:v>
                </c:pt>
                <c:pt idx="6">
                  <c:v>1.95</c:v>
                </c:pt>
                <c:pt idx="7">
                  <c:v>1.1299999999999999</c:v>
                </c:pt>
                <c:pt idx="8">
                  <c:v>0.72399999999999998</c:v>
                </c:pt>
                <c:pt idx="9">
                  <c:v>1.65</c:v>
                </c:pt>
                <c:pt idx="10">
                  <c:v>1.99</c:v>
                </c:pt>
                <c:pt idx="11">
                  <c:v>1.5649999999999999</c:v>
                </c:pt>
                <c:pt idx="12">
                  <c:v>2.1</c:v>
                </c:pt>
                <c:pt idx="13">
                  <c:v>1.37</c:v>
                </c:pt>
                <c:pt idx="14">
                  <c:v>1.81</c:v>
                </c:pt>
                <c:pt idx="15">
                  <c:v>2.09</c:v>
                </c:pt>
                <c:pt idx="16">
                  <c:v>2.34</c:v>
                </c:pt>
                <c:pt idx="17">
                  <c:v>1.8819999999999999</c:v>
                </c:pt>
                <c:pt idx="18" formatCode="0.00">
                  <c:v>1.7037546678076865</c:v>
                </c:pt>
                <c:pt idx="19">
                  <c:v>1.95</c:v>
                </c:pt>
                <c:pt idx="20">
                  <c:v>1.67</c:v>
                </c:pt>
                <c:pt idx="21">
                  <c:v>2.504</c:v>
                </c:pt>
                <c:pt idx="22">
                  <c:v>1.375</c:v>
                </c:pt>
                <c:pt idx="23">
                  <c:v>1.5</c:v>
                </c:pt>
                <c:pt idx="24">
                  <c:v>1.49</c:v>
                </c:pt>
                <c:pt idx="25">
                  <c:v>1.1499999999999999</c:v>
                </c:pt>
                <c:pt idx="26">
                  <c:v>1.1399999999999999</c:v>
                </c:pt>
                <c:pt idx="27">
                  <c:v>2.11</c:v>
                </c:pt>
                <c:pt idx="28">
                  <c:v>1.2829999999999999</c:v>
                </c:pt>
                <c:pt idx="29">
                  <c:v>1.3120000000000001</c:v>
                </c:pt>
                <c:pt idx="30">
                  <c:v>0.83</c:v>
                </c:pt>
                <c:pt idx="31">
                  <c:v>1.69</c:v>
                </c:pt>
                <c:pt idx="32">
                  <c:v>0.78</c:v>
                </c:pt>
                <c:pt idx="33">
                  <c:v>1.18</c:v>
                </c:pt>
                <c:pt idx="34">
                  <c:v>1.08</c:v>
                </c:pt>
                <c:pt idx="35">
                  <c:v>1.89</c:v>
                </c:pt>
                <c:pt idx="36" formatCode="0.00">
                  <c:v>2.0310000000000001</c:v>
                </c:pt>
                <c:pt idx="37">
                  <c:v>1.357</c:v>
                </c:pt>
                <c:pt idx="38">
                  <c:v>1.63</c:v>
                </c:pt>
                <c:pt idx="39">
                  <c:v>1.915</c:v>
                </c:pt>
                <c:pt idx="40">
                  <c:v>1.55</c:v>
                </c:pt>
                <c:pt idx="41">
                  <c:v>3.1</c:v>
                </c:pt>
                <c:pt idx="42">
                  <c:v>1.95</c:v>
                </c:pt>
                <c:pt idx="43">
                  <c:v>1.08</c:v>
                </c:pt>
                <c:pt idx="44">
                  <c:v>1.04</c:v>
                </c:pt>
                <c:pt idx="45">
                  <c:v>1.54</c:v>
                </c:pt>
                <c:pt idx="46" formatCode="0.00">
                  <c:v>1.5795573377896757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1CF-40A8-A006-CAB5F47FC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623816"/>
        <c:axId val="329626952"/>
      </c:barChart>
      <c:catAx>
        <c:axId val="329623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9626952"/>
        <c:crosses val="autoZero"/>
        <c:auto val="1"/>
        <c:lblAlgn val="ctr"/>
        <c:lblOffset val="100"/>
        <c:noMultiLvlLbl val="0"/>
      </c:catAx>
      <c:valAx>
        <c:axId val="329626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9623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Tulu vee ja kanalisatsiooniteenuse 1m3 kohta koos abonenttasuga  30.06.2018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'graafik 2'!$AC$1:$AC$2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2'!$A$3:$AB$51</c:f>
              <c:strCache>
                <c:ptCount val="46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</c:strCache>
            </c:strRef>
          </c:cat>
          <c:val>
            <c:numRef>
              <c:f>'graafik 2'!$AC$3:$AC$51</c:f>
            </c:numRef>
          </c:val>
          <c:extLst>
            <c:ext xmlns:c16="http://schemas.microsoft.com/office/drawing/2014/chart" uri="{C3380CC4-5D6E-409C-BE32-E72D297353CC}">
              <c16:uniqueId val="{00000000-F83D-406D-93CA-A6205E49326B}"/>
            </c:ext>
          </c:extLst>
        </c:ser>
        <c:ser>
          <c:idx val="1"/>
          <c:order val="1"/>
          <c:tx>
            <c:strRef>
              <c:f>'graafik 2'!$AD$1:$AD$2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2'!$A$3:$AB$51</c:f>
              <c:strCache>
                <c:ptCount val="46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</c:strCache>
            </c:strRef>
          </c:cat>
          <c:val>
            <c:numRef>
              <c:f>'graafik 2'!$AD$3:$AD$51</c:f>
            </c:numRef>
          </c:val>
          <c:extLst>
            <c:ext xmlns:c16="http://schemas.microsoft.com/office/drawing/2014/chart" uri="{C3380CC4-5D6E-409C-BE32-E72D297353CC}">
              <c16:uniqueId val="{00000001-F83D-406D-93CA-A6205E49326B}"/>
            </c:ext>
          </c:extLst>
        </c:ser>
        <c:ser>
          <c:idx val="2"/>
          <c:order val="2"/>
          <c:tx>
            <c:strRef>
              <c:f>'graafik 2'!$AE$1:$AE$2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2'!$A$3:$AB$51</c:f>
              <c:strCache>
                <c:ptCount val="46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</c:strCache>
            </c:strRef>
          </c:cat>
          <c:val>
            <c:numRef>
              <c:f>'graafik 2'!$AE$3:$AE$51</c:f>
            </c:numRef>
          </c:val>
          <c:extLst>
            <c:ext xmlns:c16="http://schemas.microsoft.com/office/drawing/2014/chart" uri="{C3380CC4-5D6E-409C-BE32-E72D297353CC}">
              <c16:uniqueId val="{00000002-F83D-406D-93CA-A6205E49326B}"/>
            </c:ext>
          </c:extLst>
        </c:ser>
        <c:ser>
          <c:idx val="3"/>
          <c:order val="3"/>
          <c:tx>
            <c:strRef>
              <c:f>'graafik 2'!$AF$1:$AF$2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2'!$A$3:$AB$51</c:f>
              <c:strCache>
                <c:ptCount val="46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</c:strCache>
            </c:strRef>
          </c:cat>
          <c:val>
            <c:numRef>
              <c:f>'graafik 2'!$AF$3:$AF$51</c:f>
            </c:numRef>
          </c:val>
          <c:extLst>
            <c:ext xmlns:c16="http://schemas.microsoft.com/office/drawing/2014/chart" uri="{C3380CC4-5D6E-409C-BE32-E72D297353CC}">
              <c16:uniqueId val="{00000003-F83D-406D-93CA-A6205E49326B}"/>
            </c:ext>
          </c:extLst>
        </c:ser>
        <c:ser>
          <c:idx val="4"/>
          <c:order val="4"/>
          <c:tx>
            <c:strRef>
              <c:f>'graafik 2'!$AG$1:$AG$2</c:f>
              <c:strCache>
                <c:ptCount val="2"/>
                <c:pt idx="0">
                  <c:v>Hind koos abonenttasuga 1 m³ kohta € 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2'!$A$3:$AB$51</c:f>
              <c:strCache>
                <c:ptCount val="46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</c:strCache>
            </c:strRef>
          </c:cat>
          <c:val>
            <c:numRef>
              <c:f>'graafik 2'!$AG$3:$AG$51</c:f>
            </c:numRef>
          </c:val>
          <c:extLst>
            <c:ext xmlns:c16="http://schemas.microsoft.com/office/drawing/2014/chart" uri="{C3380CC4-5D6E-409C-BE32-E72D297353CC}">
              <c16:uniqueId val="{00000004-F83D-406D-93CA-A6205E49326B}"/>
            </c:ext>
          </c:extLst>
        </c:ser>
        <c:ser>
          <c:idx val="5"/>
          <c:order val="5"/>
          <c:tx>
            <c:strRef>
              <c:f>'graafik 2'!$AH$1:$AH$2</c:f>
              <c:strCache>
                <c:ptCount val="2"/>
                <c:pt idx="0">
                  <c:v>Hind koos abonenttasuga 1 m³ kohta € 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2'!$A$3:$AB$51</c:f>
              <c:strCache>
                <c:ptCount val="46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</c:strCache>
            </c:strRef>
          </c:cat>
          <c:val>
            <c:numRef>
              <c:f>'graafik 2'!$AH$3:$AH$51</c:f>
            </c:numRef>
          </c:val>
          <c:extLst>
            <c:ext xmlns:c16="http://schemas.microsoft.com/office/drawing/2014/chart" uri="{C3380CC4-5D6E-409C-BE32-E72D297353CC}">
              <c16:uniqueId val="{00000005-F83D-406D-93CA-A6205E49326B}"/>
            </c:ext>
          </c:extLst>
        </c:ser>
        <c:ser>
          <c:idx val="6"/>
          <c:order val="6"/>
          <c:tx>
            <c:strRef>
              <c:f>'graafik 2'!$AI$1:$AI$2</c:f>
              <c:strCache>
                <c:ptCount val="2"/>
                <c:pt idx="0">
                  <c:v>Hind koos abonenttasuga 1 m³ kohta € +KM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2'!$A$3:$AB$51</c:f>
              <c:strCache>
                <c:ptCount val="46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</c:strCache>
            </c:strRef>
          </c:cat>
          <c:val>
            <c:numRef>
              <c:f>'graafik 2'!$AI$3:$AI$51</c:f>
            </c:numRef>
          </c:val>
          <c:extLst>
            <c:ext xmlns:c16="http://schemas.microsoft.com/office/drawing/2014/chart" uri="{C3380CC4-5D6E-409C-BE32-E72D297353CC}">
              <c16:uniqueId val="{00000006-F83D-406D-93CA-A6205E49326B}"/>
            </c:ext>
          </c:extLst>
        </c:ser>
        <c:ser>
          <c:idx val="7"/>
          <c:order val="7"/>
          <c:tx>
            <c:strRef>
              <c:f>'graafik 2'!$AJ$1:$AJ$2</c:f>
              <c:strCache>
                <c:ptCount val="2"/>
                <c:pt idx="0">
                  <c:v>Hind koos abonenttasuga 1 m³ kohta € +KM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2'!$A$3:$AB$51</c:f>
              <c:strCache>
                <c:ptCount val="46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</c:strCache>
            </c:strRef>
          </c:cat>
          <c:val>
            <c:numRef>
              <c:f>'graafik 2'!$AJ$3:$AJ$51</c:f>
            </c:numRef>
          </c:val>
          <c:extLst>
            <c:ext xmlns:c16="http://schemas.microsoft.com/office/drawing/2014/chart" uri="{C3380CC4-5D6E-409C-BE32-E72D297353CC}">
              <c16:uniqueId val="{00000007-F83D-406D-93CA-A6205E49326B}"/>
            </c:ext>
          </c:extLst>
        </c:ser>
        <c:ser>
          <c:idx val="8"/>
          <c:order val="8"/>
          <c:tx>
            <c:strRef>
              <c:f>'graafik 2'!$AK$1:$AK$2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2'!$A$3:$AB$51</c:f>
              <c:strCache>
                <c:ptCount val="46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</c:strCache>
            </c:strRef>
          </c:cat>
          <c:val>
            <c:numRef>
              <c:f>'graafik 2'!$AK$3:$AK$51</c:f>
            </c:numRef>
          </c:val>
          <c:extLst>
            <c:ext xmlns:c16="http://schemas.microsoft.com/office/drawing/2014/chart" uri="{C3380CC4-5D6E-409C-BE32-E72D297353CC}">
              <c16:uniqueId val="{00000008-F83D-406D-93CA-A6205E49326B}"/>
            </c:ext>
          </c:extLst>
        </c:ser>
        <c:ser>
          <c:idx val="9"/>
          <c:order val="9"/>
          <c:tx>
            <c:strRef>
              <c:f>'graafik 2'!$AL$1:$AL$2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2'!$A$3:$AB$51</c:f>
              <c:strCache>
                <c:ptCount val="46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</c:strCache>
            </c:strRef>
          </c:cat>
          <c:val>
            <c:numRef>
              <c:f>'graafik 2'!$AL$3:$AL$51</c:f>
            </c:numRef>
          </c:val>
          <c:extLst>
            <c:ext xmlns:c16="http://schemas.microsoft.com/office/drawing/2014/chart" uri="{C3380CC4-5D6E-409C-BE32-E72D297353CC}">
              <c16:uniqueId val="{00000009-F83D-406D-93CA-A6205E49326B}"/>
            </c:ext>
          </c:extLst>
        </c:ser>
        <c:ser>
          <c:idx val="10"/>
          <c:order val="10"/>
          <c:tx>
            <c:strRef>
              <c:f>'graafik 2'!$AM$1:$AM$2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2'!$A$3:$AB$51</c:f>
              <c:strCache>
                <c:ptCount val="46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</c:strCache>
            </c:strRef>
          </c:cat>
          <c:val>
            <c:numRef>
              <c:f>'graafik 2'!$AM$3:$AM$51</c:f>
            </c:numRef>
          </c:val>
          <c:extLst>
            <c:ext xmlns:c16="http://schemas.microsoft.com/office/drawing/2014/chart" uri="{C3380CC4-5D6E-409C-BE32-E72D297353CC}">
              <c16:uniqueId val="{0000000A-F83D-406D-93CA-A6205E49326B}"/>
            </c:ext>
          </c:extLst>
        </c:ser>
        <c:ser>
          <c:idx val="11"/>
          <c:order val="11"/>
          <c:tx>
            <c:strRef>
              <c:f>'graafik 2'!$AN$1:$AN$2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2'!$A$3:$AB$51</c:f>
              <c:strCache>
                <c:ptCount val="46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</c:strCache>
            </c:strRef>
          </c:cat>
          <c:val>
            <c:numRef>
              <c:f>'graafik 2'!$AN$3:$AN$51</c:f>
            </c:numRef>
          </c:val>
          <c:extLst>
            <c:ext xmlns:c16="http://schemas.microsoft.com/office/drawing/2014/chart" uri="{C3380CC4-5D6E-409C-BE32-E72D297353CC}">
              <c16:uniqueId val="{0000000B-F83D-406D-93CA-A6205E49326B}"/>
            </c:ext>
          </c:extLst>
        </c:ser>
        <c:ser>
          <c:idx val="12"/>
          <c:order val="12"/>
          <c:tx>
            <c:strRef>
              <c:f>'graafik 2'!$AO$1:$AO$2</c:f>
              <c:strCache>
                <c:ptCount val="2"/>
                <c:pt idx="0">
                  <c:v>tulu 1m3 kohta elanik</c:v>
                </c:pt>
              </c:strCache>
            </c:strRef>
          </c:tx>
          <c:invertIfNegative val="0"/>
          <c:cat>
            <c:strRef>
              <c:f>'graafik 2'!$A$3:$AB$51</c:f>
              <c:strCache>
                <c:ptCount val="46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</c:strCache>
            </c:strRef>
          </c:cat>
          <c:val>
            <c:numRef>
              <c:f>'graafik 2'!$AO$3:$AO$51</c:f>
              <c:numCache>
                <c:formatCode>0.00</c:formatCode>
                <c:ptCount val="49"/>
                <c:pt idx="1">
                  <c:v>2.8691348724081687</c:v>
                </c:pt>
                <c:pt idx="2">
                  <c:v>2.724544001796894</c:v>
                </c:pt>
                <c:pt idx="3">
                  <c:v>1.5395271630270482</c:v>
                </c:pt>
                <c:pt idx="4">
                  <c:v>2.3978528264361993</c:v>
                </c:pt>
                <c:pt idx="5">
                  <c:v>2.7210602169644158</c:v>
                </c:pt>
                <c:pt idx="6">
                  <c:v>3.0961924911823271</c:v>
                </c:pt>
                <c:pt idx="7">
                  <c:v>2.0774899593964915</c:v>
                </c:pt>
                <c:pt idx="8">
                  <c:v>1.9460838240167742</c:v>
                </c:pt>
                <c:pt idx="9">
                  <c:v>2.6699959657959811</c:v>
                </c:pt>
                <c:pt idx="10">
                  <c:v>3.4140265128582303</c:v>
                </c:pt>
                <c:pt idx="11">
                  <c:v>2.9248570609275468</c:v>
                </c:pt>
                <c:pt idx="12">
                  <c:v>3.3981166762824593</c:v>
                </c:pt>
                <c:pt idx="13">
                  <c:v>2.4900492136846708</c:v>
                </c:pt>
                <c:pt idx="14">
                  <c:v>3.2785330793640597</c:v>
                </c:pt>
                <c:pt idx="15">
                  <c:v>3.1922986490928249</c:v>
                </c:pt>
                <c:pt idx="16">
                  <c:v>3.639786800475207</c:v>
                </c:pt>
                <c:pt idx="17">
                  <c:v>3.4057673212709618</c:v>
                </c:pt>
                <c:pt idx="18">
                  <c:v>2.6051692414079932</c:v>
                </c:pt>
                <c:pt idx="19">
                  <c:v>0</c:v>
                </c:pt>
                <c:pt idx="20">
                  <c:v>3.000008007283177</c:v>
                </c:pt>
                <c:pt idx="21">
                  <c:v>3.4570466364507446</c:v>
                </c:pt>
                <c:pt idx="22">
                  <c:v>2.2509976113853938</c:v>
                </c:pt>
                <c:pt idx="23">
                  <c:v>3.1093730474532046</c:v>
                </c:pt>
                <c:pt idx="24">
                  <c:v>2.2328771200244653</c:v>
                </c:pt>
                <c:pt idx="25">
                  <c:v>2.350000478526963</c:v>
                </c:pt>
                <c:pt idx="26">
                  <c:v>1.8999827911128102</c:v>
                </c:pt>
                <c:pt idx="27">
                  <c:v>4.1999584656593836</c:v>
                </c:pt>
                <c:pt idx="28">
                  <c:v>2.2684577883336932</c:v>
                </c:pt>
                <c:pt idx="29">
                  <c:v>2.5839665960988585</c:v>
                </c:pt>
                <c:pt idx="30">
                  <c:v>1.7601438547025394</c:v>
                </c:pt>
                <c:pt idx="31">
                  <c:v>2.8099993941991617</c:v>
                </c:pt>
                <c:pt idx="32">
                  <c:v>1.7304075049616905</c:v>
                </c:pt>
                <c:pt idx="33">
                  <c:v>2.0799934143554326</c:v>
                </c:pt>
                <c:pt idx="34">
                  <c:v>1.7037241923878632</c:v>
                </c:pt>
                <c:pt idx="35">
                  <c:v>3.3212028029370901</c:v>
                </c:pt>
                <c:pt idx="36">
                  <c:v>3.3913802989567428</c:v>
                </c:pt>
                <c:pt idx="37">
                  <c:v>2.5104536960434203</c:v>
                </c:pt>
                <c:pt idx="38">
                  <c:v>2.6139178864937058</c:v>
                </c:pt>
                <c:pt idx="39">
                  <c:v>2.7942327309885768</c:v>
                </c:pt>
                <c:pt idx="40">
                  <c:v>2.3596434913841713</c:v>
                </c:pt>
                <c:pt idx="41">
                  <c:v>8.4328181241346485</c:v>
                </c:pt>
                <c:pt idx="42">
                  <c:v>3.2061500093138537</c:v>
                </c:pt>
                <c:pt idx="43">
                  <c:v>1.8500001690324823</c:v>
                </c:pt>
                <c:pt idx="44">
                  <c:v>1.9941443792274662</c:v>
                </c:pt>
                <c:pt idx="45">
                  <c:v>2.5383211957377334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83D-406D-93CA-A6205E49326B}"/>
            </c:ext>
          </c:extLst>
        </c:ser>
        <c:ser>
          <c:idx val="13"/>
          <c:order val="13"/>
          <c:tx>
            <c:strRef>
              <c:f>'graafik 2'!$AP$1:$AP$2</c:f>
              <c:strCache>
                <c:ptCount val="2"/>
                <c:pt idx="0">
                  <c:v>tulu 1 m3 kohta ettevõte</c:v>
                </c:pt>
              </c:strCache>
            </c:strRef>
          </c:tx>
          <c:invertIfNegative val="0"/>
          <c:cat>
            <c:strRef>
              <c:f>'graafik 2'!$A$3:$AB$51</c:f>
              <c:strCache>
                <c:ptCount val="46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</c:strCache>
            </c:strRef>
          </c:cat>
          <c:val>
            <c:numRef>
              <c:f>'graafik 2'!$AP$3:$AP$51</c:f>
              <c:numCache>
                <c:formatCode>0.00</c:formatCode>
                <c:ptCount val="49"/>
                <c:pt idx="1">
                  <c:v>3.0395892245099927</c:v>
                </c:pt>
                <c:pt idx="2">
                  <c:v>2.959025599769352</c:v>
                </c:pt>
                <c:pt idx="3">
                  <c:v>0</c:v>
                </c:pt>
                <c:pt idx="4">
                  <c:v>2.4810315004820409</c:v>
                </c:pt>
                <c:pt idx="5">
                  <c:v>2.6568569655390615</c:v>
                </c:pt>
                <c:pt idx="6">
                  <c:v>3.2917016777437134</c:v>
                </c:pt>
                <c:pt idx="7">
                  <c:v>2.077624503156418</c:v>
                </c:pt>
                <c:pt idx="8">
                  <c:v>2.283807056371399</c:v>
                </c:pt>
                <c:pt idx="9">
                  <c:v>2.6162930671751505</c:v>
                </c:pt>
                <c:pt idx="10">
                  <c:v>2.8799810095981822</c:v>
                </c:pt>
                <c:pt idx="11">
                  <c:v>3.0163110207337422</c:v>
                </c:pt>
                <c:pt idx="12">
                  <c:v>3.7851292194101691</c:v>
                </c:pt>
                <c:pt idx="13">
                  <c:v>2.490015594992169</c:v>
                </c:pt>
                <c:pt idx="14">
                  <c:v>4.6477665151103817</c:v>
                </c:pt>
                <c:pt idx="15">
                  <c:v>3.763370390892959</c:v>
                </c:pt>
                <c:pt idx="16">
                  <c:v>3.6559166310657307</c:v>
                </c:pt>
                <c:pt idx="17">
                  <c:v>3.3551195664875726</c:v>
                </c:pt>
                <c:pt idx="18">
                  <c:v>3.1218321529536519</c:v>
                </c:pt>
                <c:pt idx="19">
                  <c:v>0</c:v>
                </c:pt>
                <c:pt idx="20">
                  <c:v>3.0000092140844332</c:v>
                </c:pt>
                <c:pt idx="21">
                  <c:v>3.9137964668457292</c:v>
                </c:pt>
                <c:pt idx="22">
                  <c:v>1.957556658381248</c:v>
                </c:pt>
                <c:pt idx="23">
                  <c:v>3.2653028808252129</c:v>
                </c:pt>
                <c:pt idx="24">
                  <c:v>2.0909366826716704</c:v>
                </c:pt>
                <c:pt idx="25">
                  <c:v>2.3499970861557662</c:v>
                </c:pt>
                <c:pt idx="26">
                  <c:v>1.9000079828125163</c:v>
                </c:pt>
                <c:pt idx="27">
                  <c:v>4.5296932519516613</c:v>
                </c:pt>
                <c:pt idx="28">
                  <c:v>2.2577940360467745</c:v>
                </c:pt>
                <c:pt idx="29">
                  <c:v>3.4132875664881972</c:v>
                </c:pt>
                <c:pt idx="30">
                  <c:v>2.1617562503084926</c:v>
                </c:pt>
                <c:pt idx="31">
                  <c:v>4.228078810703753</c:v>
                </c:pt>
                <c:pt idx="32">
                  <c:v>4.0421685119170592</c:v>
                </c:pt>
                <c:pt idx="33">
                  <c:v>2.4199950699559358</c:v>
                </c:pt>
                <c:pt idx="34">
                  <c:v>2.1983644907634257</c:v>
                </c:pt>
                <c:pt idx="35">
                  <c:v>3.8653471237194648</c:v>
                </c:pt>
                <c:pt idx="36">
                  <c:v>3.3913867851832435</c:v>
                </c:pt>
                <c:pt idx="37">
                  <c:v>2.7142505872122191</c:v>
                </c:pt>
                <c:pt idx="38">
                  <c:v>2.6223355508858197</c:v>
                </c:pt>
                <c:pt idx="39">
                  <c:v>2.7942113549796455</c:v>
                </c:pt>
                <c:pt idx="40">
                  <c:v>2.3575759952279838</c:v>
                </c:pt>
                <c:pt idx="41">
                  <c:v>4.9268826816381139</c:v>
                </c:pt>
                <c:pt idx="42">
                  <c:v>3.6331725435935915</c:v>
                </c:pt>
                <c:pt idx="43">
                  <c:v>2.0085840253710336</c:v>
                </c:pt>
                <c:pt idx="44">
                  <c:v>2.0474887182693342</c:v>
                </c:pt>
                <c:pt idx="45">
                  <c:v>2.5445275970299179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83D-406D-93CA-A6205E493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402016"/>
        <c:axId val="361401624"/>
      </c:barChart>
      <c:catAx>
        <c:axId val="36140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1401624"/>
        <c:crosses val="autoZero"/>
        <c:auto val="1"/>
        <c:lblAlgn val="ctr"/>
        <c:lblOffset val="100"/>
        <c:noMultiLvlLbl val="0"/>
      </c:catAx>
      <c:valAx>
        <c:axId val="361401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1402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</a:t>
            </a:r>
            <a:r>
              <a:rPr lang="et-EE" baseline="0"/>
              <a:t>teenuse(vesi+kanal) hind koos abonenttasu ja km-ga seisuga 30.06.2018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'graafik 3'!$AC$1:$AC$2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3'!$A$3:$AB$51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'graafik 3'!$AC$3:$AC$51</c:f>
            </c:numRef>
          </c:val>
          <c:extLst>
            <c:ext xmlns:c16="http://schemas.microsoft.com/office/drawing/2014/chart" uri="{C3380CC4-5D6E-409C-BE32-E72D297353CC}">
              <c16:uniqueId val="{00000000-2978-4D02-B257-F7A569425087}"/>
            </c:ext>
          </c:extLst>
        </c:ser>
        <c:ser>
          <c:idx val="1"/>
          <c:order val="1"/>
          <c:tx>
            <c:strRef>
              <c:f>'graafik 3'!$AD$1:$AD$2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3'!$A$3:$AB$51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'graafik 3'!$AD$3:$AD$51</c:f>
            </c:numRef>
          </c:val>
          <c:extLst>
            <c:ext xmlns:c16="http://schemas.microsoft.com/office/drawing/2014/chart" uri="{C3380CC4-5D6E-409C-BE32-E72D297353CC}">
              <c16:uniqueId val="{00000001-2978-4D02-B257-F7A569425087}"/>
            </c:ext>
          </c:extLst>
        </c:ser>
        <c:ser>
          <c:idx val="2"/>
          <c:order val="2"/>
          <c:tx>
            <c:strRef>
              <c:f>'graafik 3'!$AE$1:$AE$2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3'!$A$3:$AB$51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'graafik 3'!$AE$3:$AE$51</c:f>
            </c:numRef>
          </c:val>
          <c:extLst>
            <c:ext xmlns:c16="http://schemas.microsoft.com/office/drawing/2014/chart" uri="{C3380CC4-5D6E-409C-BE32-E72D297353CC}">
              <c16:uniqueId val="{00000002-2978-4D02-B257-F7A569425087}"/>
            </c:ext>
          </c:extLst>
        </c:ser>
        <c:ser>
          <c:idx val="3"/>
          <c:order val="3"/>
          <c:tx>
            <c:strRef>
              <c:f>'graafik 3'!$AF$1:$AF$2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3'!$A$3:$AB$51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'graafik 3'!$AF$3:$AF$51</c:f>
            </c:numRef>
          </c:val>
          <c:extLst>
            <c:ext xmlns:c16="http://schemas.microsoft.com/office/drawing/2014/chart" uri="{C3380CC4-5D6E-409C-BE32-E72D297353CC}">
              <c16:uniqueId val="{00000003-2978-4D02-B257-F7A569425087}"/>
            </c:ext>
          </c:extLst>
        </c:ser>
        <c:ser>
          <c:idx val="4"/>
          <c:order val="4"/>
          <c:tx>
            <c:strRef>
              <c:f>'graafik 3'!$AG$1:$AG$2</c:f>
              <c:strCache>
                <c:ptCount val="2"/>
                <c:pt idx="0">
                  <c:v>Hind koos abonenttasuga 1 m³ kohta € 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3'!$A$3:$AB$51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'graafik 3'!$AG$3:$AG$51</c:f>
            </c:numRef>
          </c:val>
          <c:extLst>
            <c:ext xmlns:c16="http://schemas.microsoft.com/office/drawing/2014/chart" uri="{C3380CC4-5D6E-409C-BE32-E72D297353CC}">
              <c16:uniqueId val="{00000004-2978-4D02-B257-F7A569425087}"/>
            </c:ext>
          </c:extLst>
        </c:ser>
        <c:ser>
          <c:idx val="5"/>
          <c:order val="5"/>
          <c:tx>
            <c:strRef>
              <c:f>'graafik 3'!$AH$1:$AH$2</c:f>
              <c:strCache>
                <c:ptCount val="2"/>
                <c:pt idx="0">
                  <c:v>Hind koos abonenttasuga 1 m³ kohta € 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3'!$A$3:$AB$51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'graafik 3'!$AH$3:$AH$51</c:f>
            </c:numRef>
          </c:val>
          <c:extLst>
            <c:ext xmlns:c16="http://schemas.microsoft.com/office/drawing/2014/chart" uri="{C3380CC4-5D6E-409C-BE32-E72D297353CC}">
              <c16:uniqueId val="{00000005-2978-4D02-B257-F7A569425087}"/>
            </c:ext>
          </c:extLst>
        </c:ser>
        <c:ser>
          <c:idx val="6"/>
          <c:order val="6"/>
          <c:tx>
            <c:strRef>
              <c:f>'graafik 3'!$AI$1:$AI$2</c:f>
              <c:strCache>
                <c:ptCount val="2"/>
                <c:pt idx="0">
                  <c:v>Hind koos abonenttasuga 1 m³ kohta € +KM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3'!$A$3:$AB$51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'graafik 3'!$AI$3:$AI$51</c:f>
            </c:numRef>
          </c:val>
          <c:extLst>
            <c:ext xmlns:c16="http://schemas.microsoft.com/office/drawing/2014/chart" uri="{C3380CC4-5D6E-409C-BE32-E72D297353CC}">
              <c16:uniqueId val="{00000006-2978-4D02-B257-F7A569425087}"/>
            </c:ext>
          </c:extLst>
        </c:ser>
        <c:ser>
          <c:idx val="7"/>
          <c:order val="7"/>
          <c:tx>
            <c:strRef>
              <c:f>'graafik 3'!$AJ$1:$AJ$2</c:f>
              <c:strCache>
                <c:ptCount val="2"/>
                <c:pt idx="0">
                  <c:v>Hind koos abonenttasuga 1 m³ kohta € +KM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3'!$A$3:$AB$51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'graafik 3'!$AJ$3:$AJ$51</c:f>
            </c:numRef>
          </c:val>
          <c:extLst>
            <c:ext xmlns:c16="http://schemas.microsoft.com/office/drawing/2014/chart" uri="{C3380CC4-5D6E-409C-BE32-E72D297353CC}">
              <c16:uniqueId val="{00000007-2978-4D02-B257-F7A569425087}"/>
            </c:ext>
          </c:extLst>
        </c:ser>
        <c:ser>
          <c:idx val="8"/>
          <c:order val="8"/>
          <c:tx>
            <c:strRef>
              <c:f>'graafik 3'!$AK$1:$AK$2</c:f>
              <c:strCache>
                <c:ptCount val="2"/>
                <c:pt idx="0">
                  <c:v>Hind koos abonenttasuga 1 m³ kohta € +KM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3'!$A$3:$AB$51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'graafik 3'!$AK$3:$AK$51</c:f>
            </c:numRef>
          </c:val>
          <c:extLst>
            <c:ext xmlns:c16="http://schemas.microsoft.com/office/drawing/2014/chart" uri="{C3380CC4-5D6E-409C-BE32-E72D297353CC}">
              <c16:uniqueId val="{00000008-2978-4D02-B257-F7A569425087}"/>
            </c:ext>
          </c:extLst>
        </c:ser>
        <c:ser>
          <c:idx val="9"/>
          <c:order val="9"/>
          <c:tx>
            <c:strRef>
              <c:f>'graafik 3'!$AL$1:$AL$2</c:f>
              <c:strCache>
                <c:ptCount val="2"/>
                <c:pt idx="0">
                  <c:v>Hind koos abonenttasuga 1 m³ kohta € +KM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3'!$A$3:$AB$51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'graafik 3'!$AL$3:$AL$51</c:f>
            </c:numRef>
          </c:val>
          <c:extLst>
            <c:ext xmlns:c16="http://schemas.microsoft.com/office/drawing/2014/chart" uri="{C3380CC4-5D6E-409C-BE32-E72D297353CC}">
              <c16:uniqueId val="{00000009-2978-4D02-B257-F7A569425087}"/>
            </c:ext>
          </c:extLst>
        </c:ser>
        <c:ser>
          <c:idx val="10"/>
          <c:order val="10"/>
          <c:tx>
            <c:strRef>
              <c:f>'graafik 3'!$AM$1:$AM$2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3'!$A$3:$AB$51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'graafik 3'!$AM$3:$AM$51</c:f>
            </c:numRef>
          </c:val>
          <c:extLst>
            <c:ext xmlns:c16="http://schemas.microsoft.com/office/drawing/2014/chart" uri="{C3380CC4-5D6E-409C-BE32-E72D297353CC}">
              <c16:uniqueId val="{0000000A-2978-4D02-B257-F7A569425087}"/>
            </c:ext>
          </c:extLst>
        </c:ser>
        <c:ser>
          <c:idx val="11"/>
          <c:order val="11"/>
          <c:tx>
            <c:strRef>
              <c:f>'graafik 3'!$AN$1:$AN$2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3'!$A$3:$AB$51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'graafik 3'!$AN$3:$AN$51</c:f>
            </c:numRef>
          </c:val>
          <c:extLst>
            <c:ext xmlns:c16="http://schemas.microsoft.com/office/drawing/2014/chart" uri="{C3380CC4-5D6E-409C-BE32-E72D297353CC}">
              <c16:uniqueId val="{0000000B-2978-4D02-B257-F7A569425087}"/>
            </c:ext>
          </c:extLst>
        </c:ser>
        <c:ser>
          <c:idx val="12"/>
          <c:order val="12"/>
          <c:tx>
            <c:strRef>
              <c:f>'graafik 3'!$AO$1:$AO$2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3'!$A$3:$AB$51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'graafik 3'!$AO$3:$AO$51</c:f>
            </c:numRef>
          </c:val>
          <c:extLst>
            <c:ext xmlns:c16="http://schemas.microsoft.com/office/drawing/2014/chart" uri="{C3380CC4-5D6E-409C-BE32-E72D297353CC}">
              <c16:uniqueId val="{0000000C-2978-4D02-B257-F7A569425087}"/>
            </c:ext>
          </c:extLst>
        </c:ser>
        <c:ser>
          <c:idx val="13"/>
          <c:order val="13"/>
          <c:tx>
            <c:strRef>
              <c:f>'graafik 3'!$AP$1:$AP$2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3'!$A$3:$AB$51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'graafik 3'!$AP$3:$AP$51</c:f>
            </c:numRef>
          </c:val>
          <c:extLst>
            <c:ext xmlns:c16="http://schemas.microsoft.com/office/drawing/2014/chart" uri="{C3380CC4-5D6E-409C-BE32-E72D297353CC}">
              <c16:uniqueId val="{0000000D-2978-4D02-B257-F7A569425087}"/>
            </c:ext>
          </c:extLst>
        </c:ser>
        <c:ser>
          <c:idx val="14"/>
          <c:order val="14"/>
          <c:tx>
            <c:strRef>
              <c:f>'graafik 3'!$AQ$1:$AQ$2</c:f>
              <c:strCache>
                <c:ptCount val="2"/>
                <c:pt idx="0">
                  <c:v>Hind koos abonenttasuga 1 m³ kohta € +KM elanik</c:v>
                </c:pt>
              </c:strCache>
            </c:strRef>
          </c:tx>
          <c:invertIfNegative val="0"/>
          <c:cat>
            <c:strRef>
              <c:f>'graafik 3'!$A$3:$AB$51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'graafik 3'!$AQ$3:$AQ$51</c:f>
              <c:numCache>
                <c:formatCode>0.00</c:formatCode>
                <c:ptCount val="49"/>
                <c:pt idx="0" formatCode="General">
                  <c:v>0</c:v>
                </c:pt>
                <c:pt idx="1">
                  <c:v>3.4428000000000001</c:v>
                </c:pt>
                <c:pt idx="2">
                  <c:v>3.2694528021562732</c:v>
                </c:pt>
                <c:pt idx="3">
                  <c:v>1.8470541893585599</c:v>
                </c:pt>
                <c:pt idx="4">
                  <c:v>2.8774233917234389</c:v>
                </c:pt>
                <c:pt idx="5">
                  <c:v>3.2652070084360805</c:v>
                </c:pt>
                <c:pt idx="6">
                  <c:v>3.9</c:v>
                </c:pt>
                <c:pt idx="7">
                  <c:v>2.4935999999999998</c:v>
                </c:pt>
                <c:pt idx="8">
                  <c:v>2.3351999999999999</c:v>
                </c:pt>
                <c:pt idx="9">
                  <c:v>3.2039999999999997</c:v>
                </c:pt>
                <c:pt idx="10">
                  <c:v>3.456</c:v>
                </c:pt>
                <c:pt idx="11">
                  <c:v>3.51</c:v>
                </c:pt>
                <c:pt idx="12">
                  <c:v>4.2780000000000005</c:v>
                </c:pt>
                <c:pt idx="13">
                  <c:v>2.9880000000000004</c:v>
                </c:pt>
                <c:pt idx="14">
                  <c:v>3.9342224689613405</c:v>
                </c:pt>
                <c:pt idx="15">
                  <c:v>3.8279999999999994</c:v>
                </c:pt>
                <c:pt idx="16">
                  <c:v>4.3680000000000003</c:v>
                </c:pt>
                <c:pt idx="17">
                  <c:v>4.0854600728155344</c:v>
                </c:pt>
                <c:pt idx="18">
                  <c:v>3.126203089689592</c:v>
                </c:pt>
                <c:pt idx="19">
                  <c:v>3.8159999999999998</c:v>
                </c:pt>
                <c:pt idx="20">
                  <c:v>3.6</c:v>
                </c:pt>
                <c:pt idx="21">
                  <c:v>4.1485344206470112</c:v>
                </c:pt>
                <c:pt idx="22">
                  <c:v>2.7</c:v>
                </c:pt>
                <c:pt idx="23">
                  <c:v>3.516</c:v>
                </c:pt>
                <c:pt idx="24">
                  <c:v>2.6760000000000002</c:v>
                </c:pt>
                <c:pt idx="25">
                  <c:v>2.82</c:v>
                </c:pt>
                <c:pt idx="26">
                  <c:v>2.2799999999999998</c:v>
                </c:pt>
                <c:pt idx="27">
                  <c:v>5.0399999999999991</c:v>
                </c:pt>
                <c:pt idx="28">
                  <c:v>2.716500930713547</c:v>
                </c:pt>
                <c:pt idx="29">
                  <c:v>3.1008</c:v>
                </c:pt>
                <c:pt idx="30">
                  <c:v>2.1120000000000001</c:v>
                </c:pt>
                <c:pt idx="31">
                  <c:v>3.3719999999999999</c:v>
                </c:pt>
                <c:pt idx="32">
                  <c:v>2.0759999999999996</c:v>
                </c:pt>
                <c:pt idx="33">
                  <c:v>2.496</c:v>
                </c:pt>
                <c:pt idx="34">
                  <c:v>2.0352000000000001</c:v>
                </c:pt>
                <c:pt idx="35">
                  <c:v>3.9804394582496432</c:v>
                </c:pt>
                <c:pt idx="36">
                  <c:v>4.0704000000000002</c:v>
                </c:pt>
                <c:pt idx="37">
                  <c:v>2.9939999999999998</c:v>
                </c:pt>
                <c:pt idx="38">
                  <c:v>3.1559999999999997</c:v>
                </c:pt>
                <c:pt idx="39">
                  <c:v>3.3528000000000002</c:v>
                </c:pt>
                <c:pt idx="40">
                  <c:v>2.8319999999999999</c:v>
                </c:pt>
                <c:pt idx="41">
                  <c:v>10.371686930893292</c:v>
                </c:pt>
                <c:pt idx="42">
                  <c:v>3.84</c:v>
                </c:pt>
                <c:pt idx="43">
                  <c:v>2.2199999999999998</c:v>
                </c:pt>
                <c:pt idx="44">
                  <c:v>2.2679999999999998</c:v>
                </c:pt>
                <c:pt idx="45">
                  <c:v>3.024</c:v>
                </c:pt>
                <c:pt idx="46">
                  <c:v>3.351621883636541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978-4D02-B257-F7A569425087}"/>
            </c:ext>
          </c:extLst>
        </c:ser>
        <c:ser>
          <c:idx val="15"/>
          <c:order val="15"/>
          <c:tx>
            <c:strRef>
              <c:f>'graafik 3'!$AR$1:$AR$2</c:f>
              <c:strCache>
                <c:ptCount val="2"/>
                <c:pt idx="0">
                  <c:v>Hind koos abonenttasuga 1 m³ kohta € +KM ettevõte</c:v>
                </c:pt>
              </c:strCache>
            </c:strRef>
          </c:tx>
          <c:invertIfNegative val="0"/>
          <c:cat>
            <c:strRef>
              <c:f>'graafik 3'!$A$3:$AB$51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'graafik 3'!$AR$3:$AR$51</c:f>
              <c:numCache>
                <c:formatCode>0.00</c:formatCode>
                <c:ptCount val="49"/>
                <c:pt idx="0" formatCode="General">
                  <c:v>0</c:v>
                </c:pt>
                <c:pt idx="1">
                  <c:v>3.6470000000000002</c:v>
                </c:pt>
                <c:pt idx="2">
                  <c:v>3.5508307197232227</c:v>
                </c:pt>
                <c:pt idx="3">
                  <c:v>0</c:v>
                </c:pt>
                <c:pt idx="4">
                  <c:v>2.9772378005784486</c:v>
                </c:pt>
                <c:pt idx="5">
                  <c:v>3.1339183197199532</c:v>
                </c:pt>
                <c:pt idx="6">
                  <c:v>4.0919999999999996</c:v>
                </c:pt>
                <c:pt idx="7">
                  <c:v>2.5</c:v>
                </c:pt>
                <c:pt idx="8">
                  <c:v>2.7399356004380988</c:v>
                </c:pt>
                <c:pt idx="9">
                  <c:v>3.2039999999999997</c:v>
                </c:pt>
                <c:pt idx="10">
                  <c:v>3.456</c:v>
                </c:pt>
                <c:pt idx="11">
                  <c:v>3.6179999999999999</c:v>
                </c:pt>
                <c:pt idx="12">
                  <c:v>4.2780000000000005</c:v>
                </c:pt>
                <c:pt idx="13">
                  <c:v>2.988</c:v>
                </c:pt>
                <c:pt idx="14">
                  <c:v>5.5774442190669369</c:v>
                </c:pt>
                <c:pt idx="15">
                  <c:v>4.4039999999999999</c:v>
                </c:pt>
                <c:pt idx="16">
                  <c:v>4.3680000000000003</c:v>
                </c:pt>
                <c:pt idx="17">
                  <c:v>4.0262299040688063</c:v>
                </c:pt>
                <c:pt idx="18">
                  <c:v>3.7461985835443818</c:v>
                </c:pt>
                <c:pt idx="19">
                  <c:v>3.8159999999999998</c:v>
                </c:pt>
                <c:pt idx="20">
                  <c:v>3.6</c:v>
                </c:pt>
                <c:pt idx="21">
                  <c:v>4.6955999999999998</c:v>
                </c:pt>
                <c:pt idx="22">
                  <c:v>2.7</c:v>
                </c:pt>
                <c:pt idx="23">
                  <c:v>3.7800000000000002</c:v>
                </c:pt>
                <c:pt idx="24">
                  <c:v>3.1679999999999997</c:v>
                </c:pt>
                <c:pt idx="25">
                  <c:v>2.82</c:v>
                </c:pt>
                <c:pt idx="26">
                  <c:v>2.2800000000000002</c:v>
                </c:pt>
                <c:pt idx="27">
                  <c:v>5.4359999999999999</c:v>
                </c:pt>
                <c:pt idx="28">
                  <c:v>2.7039598594299101</c:v>
                </c:pt>
                <c:pt idx="29">
                  <c:v>4.0968</c:v>
                </c:pt>
                <c:pt idx="30">
                  <c:v>2.4239999999999999</c:v>
                </c:pt>
                <c:pt idx="31">
                  <c:v>5.6280000000000001</c:v>
                </c:pt>
                <c:pt idx="32">
                  <c:v>4.84</c:v>
                </c:pt>
                <c:pt idx="33">
                  <c:v>2.9039999999999999</c:v>
                </c:pt>
                <c:pt idx="34">
                  <c:v>2.0350000000000001</c:v>
                </c:pt>
                <c:pt idx="35">
                  <c:v>4.6391035460992907</c:v>
                </c:pt>
                <c:pt idx="36">
                  <c:v>4.0704000000000002</c:v>
                </c:pt>
                <c:pt idx="37">
                  <c:v>3.258</c:v>
                </c:pt>
                <c:pt idx="38">
                  <c:v>3.1559999999999997</c:v>
                </c:pt>
                <c:pt idx="39">
                  <c:v>3.3529999999999998</c:v>
                </c:pt>
                <c:pt idx="40">
                  <c:v>2.8319999999999999</c:v>
                </c:pt>
                <c:pt idx="41">
                  <c:v>6.2159295215131571</c:v>
                </c:pt>
                <c:pt idx="42">
                  <c:v>4.4000000000000004</c:v>
                </c:pt>
                <c:pt idx="43">
                  <c:v>2.2200000000000002</c:v>
                </c:pt>
                <c:pt idx="44">
                  <c:v>2.2679999999999998</c:v>
                </c:pt>
                <c:pt idx="45">
                  <c:v>3.024</c:v>
                </c:pt>
                <c:pt idx="46">
                  <c:v>3.5260130683151609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978-4D02-B257-F7A569425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407896"/>
        <c:axId val="361407504"/>
      </c:barChart>
      <c:catAx>
        <c:axId val="361407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1407504"/>
        <c:crosses val="autoZero"/>
        <c:auto val="1"/>
        <c:lblAlgn val="ctr"/>
        <c:lblOffset val="100"/>
        <c:noMultiLvlLbl val="0"/>
      </c:catAx>
      <c:valAx>
        <c:axId val="361407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1407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 ja kanalisatsiooniteenuse hind elanikele seisuga 30.06.2018 koos km-ga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'elanike vee ja kanali hind +km'!$B$1:$B$2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+km'!$A$3:$A$51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'elanike vee ja kanali hind +km'!$B$3:$B$51</c:f>
            </c:numRef>
          </c:val>
          <c:extLst>
            <c:ext xmlns:c16="http://schemas.microsoft.com/office/drawing/2014/chart" uri="{C3380CC4-5D6E-409C-BE32-E72D297353CC}">
              <c16:uniqueId val="{00000000-EE7E-4C06-B98D-3EF34FC211EE}"/>
            </c:ext>
          </c:extLst>
        </c:ser>
        <c:ser>
          <c:idx val="1"/>
          <c:order val="1"/>
          <c:tx>
            <c:strRef>
              <c:f>'elanike vee ja kanali hind +km'!$C$1:$C$2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+km'!$A$3:$A$51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'elanike vee ja kanali hind +km'!$C$3:$C$51</c:f>
            </c:numRef>
          </c:val>
          <c:extLst>
            <c:ext xmlns:c16="http://schemas.microsoft.com/office/drawing/2014/chart" uri="{C3380CC4-5D6E-409C-BE32-E72D297353CC}">
              <c16:uniqueId val="{00000001-EE7E-4C06-B98D-3EF34FC211EE}"/>
            </c:ext>
          </c:extLst>
        </c:ser>
        <c:ser>
          <c:idx val="2"/>
          <c:order val="2"/>
          <c:tx>
            <c:strRef>
              <c:f>'elanike vee ja kanali hind +km'!$D$1:$D$2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+km'!$A$3:$A$51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'elanike vee ja kanali hind +km'!$D$3:$D$51</c:f>
            </c:numRef>
          </c:val>
          <c:extLst>
            <c:ext xmlns:c16="http://schemas.microsoft.com/office/drawing/2014/chart" uri="{C3380CC4-5D6E-409C-BE32-E72D297353CC}">
              <c16:uniqueId val="{00000002-EE7E-4C06-B98D-3EF34FC211EE}"/>
            </c:ext>
          </c:extLst>
        </c:ser>
        <c:ser>
          <c:idx val="3"/>
          <c:order val="3"/>
          <c:tx>
            <c:strRef>
              <c:f>'elanike vee ja kanali hind +km'!$E$1:$E$2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+km'!$A$3:$A$51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'elanike vee ja kanali hind +km'!$E$3:$E$51</c:f>
            </c:numRef>
          </c:val>
          <c:extLst>
            <c:ext xmlns:c16="http://schemas.microsoft.com/office/drawing/2014/chart" uri="{C3380CC4-5D6E-409C-BE32-E72D297353CC}">
              <c16:uniqueId val="{00000003-EE7E-4C06-B98D-3EF34FC211EE}"/>
            </c:ext>
          </c:extLst>
        </c:ser>
        <c:ser>
          <c:idx val="4"/>
          <c:order val="4"/>
          <c:tx>
            <c:strRef>
              <c:f>'elanike vee ja kanali hind +km'!$F$1:$F$2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+km'!$A$3:$A$51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'elanike vee ja kanali hind +km'!$F$3:$F$51</c:f>
            </c:numRef>
          </c:val>
          <c:extLst>
            <c:ext xmlns:c16="http://schemas.microsoft.com/office/drawing/2014/chart" uri="{C3380CC4-5D6E-409C-BE32-E72D297353CC}">
              <c16:uniqueId val="{00000004-EE7E-4C06-B98D-3EF34FC211EE}"/>
            </c:ext>
          </c:extLst>
        </c:ser>
        <c:ser>
          <c:idx val="5"/>
          <c:order val="5"/>
          <c:tx>
            <c:strRef>
              <c:f>'elanike vee ja kanali hind +km'!$G$1:$G$2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+km'!$A$3:$A$51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'elanike vee ja kanali hind +km'!$G$3:$G$51</c:f>
            </c:numRef>
          </c:val>
          <c:extLst>
            <c:ext xmlns:c16="http://schemas.microsoft.com/office/drawing/2014/chart" uri="{C3380CC4-5D6E-409C-BE32-E72D297353CC}">
              <c16:uniqueId val="{00000005-EE7E-4C06-B98D-3EF34FC211EE}"/>
            </c:ext>
          </c:extLst>
        </c:ser>
        <c:ser>
          <c:idx val="6"/>
          <c:order val="6"/>
          <c:tx>
            <c:strRef>
              <c:f>'elanike vee ja kanali hind +km'!$H$1:$H$2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+km'!$A$3:$A$51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'elanike vee ja kanali hind +km'!$H$3:$H$51</c:f>
            </c:numRef>
          </c:val>
          <c:extLst>
            <c:ext xmlns:c16="http://schemas.microsoft.com/office/drawing/2014/chart" uri="{C3380CC4-5D6E-409C-BE32-E72D297353CC}">
              <c16:uniqueId val="{00000006-EE7E-4C06-B98D-3EF34FC211EE}"/>
            </c:ext>
          </c:extLst>
        </c:ser>
        <c:ser>
          <c:idx val="7"/>
          <c:order val="7"/>
          <c:tx>
            <c:strRef>
              <c:f>'elanike vee ja kanali hind +km'!$I$1:$I$2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'elanike vee ja kanali hind +km'!$A$3:$A$51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'elanike vee ja kanali hind +km'!$I$3:$I$51</c:f>
            </c:numRef>
          </c:val>
          <c:extLst>
            <c:ext xmlns:c16="http://schemas.microsoft.com/office/drawing/2014/chart" uri="{C3380CC4-5D6E-409C-BE32-E72D297353CC}">
              <c16:uniqueId val="{00000007-EE7E-4C06-B98D-3EF34FC211EE}"/>
            </c:ext>
          </c:extLst>
        </c:ser>
        <c:ser>
          <c:idx val="8"/>
          <c:order val="8"/>
          <c:tx>
            <c:strRef>
              <c:f>'elanike vee ja kanali hind +km'!$J$1:$J$2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'elanike vee ja kanali hind +km'!$A$3:$A$51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'elanike vee ja kanali hind +km'!$J$3:$J$51</c:f>
            </c:numRef>
          </c:val>
          <c:extLst>
            <c:ext xmlns:c16="http://schemas.microsoft.com/office/drawing/2014/chart" uri="{C3380CC4-5D6E-409C-BE32-E72D297353CC}">
              <c16:uniqueId val="{00000008-EE7E-4C06-B98D-3EF34FC211EE}"/>
            </c:ext>
          </c:extLst>
        </c:ser>
        <c:ser>
          <c:idx val="9"/>
          <c:order val="9"/>
          <c:tx>
            <c:strRef>
              <c:f>'elanike vee ja kanali hind +km'!$K$1:$K$2</c:f>
              <c:strCache>
                <c:ptCount val="2"/>
                <c:pt idx="1">
                  <c:v>Kanali hind €</c:v>
                </c:pt>
              </c:strCache>
            </c:strRef>
          </c:tx>
          <c:invertIfNegative val="0"/>
          <c:cat>
            <c:strRef>
              <c:f>'elanike vee ja kanali hind +km'!$A$3:$A$51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'elanike vee ja kanali hind +km'!$K$3:$K$51</c:f>
            </c:numRef>
          </c:val>
          <c:extLst>
            <c:ext xmlns:c16="http://schemas.microsoft.com/office/drawing/2014/chart" uri="{C3380CC4-5D6E-409C-BE32-E72D297353CC}">
              <c16:uniqueId val="{00000009-EE7E-4C06-B98D-3EF34FC211EE}"/>
            </c:ext>
          </c:extLst>
        </c:ser>
        <c:ser>
          <c:idx val="10"/>
          <c:order val="10"/>
          <c:tx>
            <c:strRef>
              <c:f>'elanike vee ja kanali hind +km'!$L$1:$L$2</c:f>
              <c:strCache>
                <c:ptCount val="2"/>
                <c:pt idx="1">
                  <c:v>Kanali hind €</c:v>
                </c:pt>
              </c:strCache>
            </c:strRef>
          </c:tx>
          <c:invertIfNegative val="0"/>
          <c:cat>
            <c:strRef>
              <c:f>'elanike vee ja kanali hind +km'!$A$3:$A$51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'elanike vee ja kanali hind +km'!$L$3:$L$51</c:f>
            </c:numRef>
          </c:val>
          <c:extLst>
            <c:ext xmlns:c16="http://schemas.microsoft.com/office/drawing/2014/chart" uri="{C3380CC4-5D6E-409C-BE32-E72D297353CC}">
              <c16:uniqueId val="{0000000A-EE7E-4C06-B98D-3EF34FC211EE}"/>
            </c:ext>
          </c:extLst>
        </c:ser>
        <c:ser>
          <c:idx val="11"/>
          <c:order val="11"/>
          <c:tx>
            <c:strRef>
              <c:f>'elanike vee ja kanali hind +km'!$M$1:$M$2</c:f>
              <c:strCache>
                <c:ptCount val="2"/>
                <c:pt idx="1">
                  <c:v>Vee hind €+KM</c:v>
                </c:pt>
              </c:strCache>
            </c:strRef>
          </c:tx>
          <c:invertIfNegative val="0"/>
          <c:cat>
            <c:strRef>
              <c:f>'elanike vee ja kanali hind +km'!$A$3:$A$51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'elanike vee ja kanali hind +km'!$M$3:$M$51</c:f>
              <c:numCache>
                <c:formatCode>0.00</c:formatCode>
                <c:ptCount val="49"/>
                <c:pt idx="0" formatCode="General">
                  <c:v>0</c:v>
                </c:pt>
                <c:pt idx="1">
                  <c:v>1.5680000000000001</c:v>
                </c:pt>
                <c:pt idx="2">
                  <c:v>1.4702621628830073</c:v>
                </c:pt>
                <c:pt idx="3">
                  <c:v>0.90700000000000003</c:v>
                </c:pt>
                <c:pt idx="4">
                  <c:v>1.1751894374282432</c:v>
                </c:pt>
                <c:pt idx="5">
                  <c:v>1.1639999999999999</c:v>
                </c:pt>
                <c:pt idx="6">
                  <c:v>1.56</c:v>
                </c:pt>
                <c:pt idx="7">
                  <c:v>1.1399999999999999</c:v>
                </c:pt>
                <c:pt idx="8">
                  <c:v>1.4650000000000001</c:v>
                </c:pt>
                <c:pt idx="9">
                  <c:v>1.224</c:v>
                </c:pt>
                <c:pt idx="10">
                  <c:v>1.0680000000000001</c:v>
                </c:pt>
                <c:pt idx="11">
                  <c:v>1.6319999999999999</c:v>
                </c:pt>
                <c:pt idx="12">
                  <c:v>1.758</c:v>
                </c:pt>
                <c:pt idx="13">
                  <c:v>1.3440000000000001</c:v>
                </c:pt>
                <c:pt idx="14">
                  <c:v>1.5840000000000001</c:v>
                </c:pt>
                <c:pt idx="15">
                  <c:v>1.32</c:v>
                </c:pt>
                <c:pt idx="16">
                  <c:v>1.56</c:v>
                </c:pt>
                <c:pt idx="17">
                  <c:v>1.74</c:v>
                </c:pt>
                <c:pt idx="18">
                  <c:v>1.0802292319179265</c:v>
                </c:pt>
                <c:pt idx="19">
                  <c:v>1.476</c:v>
                </c:pt>
                <c:pt idx="20">
                  <c:v>1.5960000000000001</c:v>
                </c:pt>
                <c:pt idx="21">
                  <c:v>1.1435999999999999</c:v>
                </c:pt>
                <c:pt idx="22">
                  <c:v>1.05</c:v>
                </c:pt>
                <c:pt idx="23">
                  <c:v>1.716</c:v>
                </c:pt>
                <c:pt idx="24">
                  <c:v>0.88800000000000001</c:v>
                </c:pt>
                <c:pt idx="25">
                  <c:v>1.44</c:v>
                </c:pt>
                <c:pt idx="26">
                  <c:v>0.91200000000000003</c:v>
                </c:pt>
                <c:pt idx="27">
                  <c:v>2.508</c:v>
                </c:pt>
                <c:pt idx="28">
                  <c:v>1.1496</c:v>
                </c:pt>
                <c:pt idx="29">
                  <c:v>1.5264</c:v>
                </c:pt>
                <c:pt idx="30">
                  <c:v>1.1160000000000001</c:v>
                </c:pt>
                <c:pt idx="31">
                  <c:v>1.3440000000000001</c:v>
                </c:pt>
                <c:pt idx="32">
                  <c:v>1.1399999999999999</c:v>
                </c:pt>
                <c:pt idx="33">
                  <c:v>1.08</c:v>
                </c:pt>
                <c:pt idx="34">
                  <c:v>0.73899999999999999</c:v>
                </c:pt>
                <c:pt idx="35">
                  <c:v>1.5840000000000001</c:v>
                </c:pt>
                <c:pt idx="36">
                  <c:v>1.6332</c:v>
                </c:pt>
                <c:pt idx="37">
                  <c:v>1.365</c:v>
                </c:pt>
                <c:pt idx="38">
                  <c:v>1.2</c:v>
                </c:pt>
                <c:pt idx="39">
                  <c:v>1.0549999999999999</c:v>
                </c:pt>
                <c:pt idx="40">
                  <c:v>0.97199999999999998</c:v>
                </c:pt>
                <c:pt idx="41">
                  <c:v>2.1</c:v>
                </c:pt>
                <c:pt idx="42">
                  <c:v>1.5</c:v>
                </c:pt>
                <c:pt idx="43">
                  <c:v>0.92400000000000004</c:v>
                </c:pt>
                <c:pt idx="44">
                  <c:v>1.02</c:v>
                </c:pt>
                <c:pt idx="45">
                  <c:v>1.1759999999999999</c:v>
                </c:pt>
                <c:pt idx="46">
                  <c:v>1.3358551296050931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E7E-4C06-B98D-3EF34FC211EE}"/>
            </c:ext>
          </c:extLst>
        </c:ser>
        <c:ser>
          <c:idx val="12"/>
          <c:order val="12"/>
          <c:tx>
            <c:strRef>
              <c:f>'elanike vee ja kanali hind +km'!$N$1:$N$2</c:f>
              <c:strCache>
                <c:ptCount val="2"/>
                <c:pt idx="1">
                  <c:v>Vee hind €+KM</c:v>
                </c:pt>
              </c:strCache>
            </c:strRef>
          </c:tx>
          <c:invertIfNegative val="0"/>
          <c:cat>
            <c:strRef>
              <c:f>'elanike vee ja kanali hind +km'!$A$3:$A$51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'elanike vee ja kanali hind +km'!$N$3:$N$51</c:f>
            </c:numRef>
          </c:val>
          <c:extLst>
            <c:ext xmlns:c16="http://schemas.microsoft.com/office/drawing/2014/chart" uri="{C3380CC4-5D6E-409C-BE32-E72D297353CC}">
              <c16:uniqueId val="{0000000C-EE7E-4C06-B98D-3EF34FC211EE}"/>
            </c:ext>
          </c:extLst>
        </c:ser>
        <c:ser>
          <c:idx val="13"/>
          <c:order val="13"/>
          <c:tx>
            <c:strRef>
              <c:f>'elanike vee ja kanali hind +km'!$O$1:$O$2</c:f>
              <c:strCache>
                <c:ptCount val="2"/>
                <c:pt idx="1">
                  <c:v>Kanali hind €+KM</c:v>
                </c:pt>
              </c:strCache>
            </c:strRef>
          </c:tx>
          <c:invertIfNegative val="0"/>
          <c:cat>
            <c:strRef>
              <c:f>'elanike vee ja kanali hind +km'!$A$3:$A$51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'elanike vee ja kanali hind +km'!$O$3:$O$51</c:f>
              <c:numCache>
                <c:formatCode>0.00</c:formatCode>
                <c:ptCount val="49"/>
                <c:pt idx="0" formatCode="General">
                  <c:v>0</c:v>
                </c:pt>
                <c:pt idx="1">
                  <c:v>1.8740000000000001</c:v>
                </c:pt>
                <c:pt idx="2">
                  <c:v>1.7991906392732657</c:v>
                </c:pt>
                <c:pt idx="3">
                  <c:v>0.74</c:v>
                </c:pt>
                <c:pt idx="4">
                  <c:v>1.7022339542951959</c:v>
                </c:pt>
                <c:pt idx="5">
                  <c:v>1.8599999999999999</c:v>
                </c:pt>
                <c:pt idx="6">
                  <c:v>2.34</c:v>
                </c:pt>
                <c:pt idx="7">
                  <c:v>1.36</c:v>
                </c:pt>
                <c:pt idx="8">
                  <c:v>0.86880000000000002</c:v>
                </c:pt>
                <c:pt idx="9">
                  <c:v>1.98</c:v>
                </c:pt>
                <c:pt idx="10">
                  <c:v>2.3879999999999999</c:v>
                </c:pt>
                <c:pt idx="11">
                  <c:v>1.8779999999999999</c:v>
                </c:pt>
                <c:pt idx="12">
                  <c:v>2.52</c:v>
                </c:pt>
                <c:pt idx="13">
                  <c:v>1.6439999999999999</c:v>
                </c:pt>
                <c:pt idx="14">
                  <c:v>2.1720000000000002</c:v>
                </c:pt>
                <c:pt idx="15">
                  <c:v>2.508</c:v>
                </c:pt>
                <c:pt idx="16">
                  <c:v>2.8079999999999998</c:v>
                </c:pt>
                <c:pt idx="17">
                  <c:v>2.258</c:v>
                </c:pt>
                <c:pt idx="18">
                  <c:v>2.0445056013692238</c:v>
                </c:pt>
                <c:pt idx="19">
                  <c:v>2.34</c:v>
                </c:pt>
                <c:pt idx="20">
                  <c:v>2.004</c:v>
                </c:pt>
                <c:pt idx="21">
                  <c:v>3.0047999999999999</c:v>
                </c:pt>
                <c:pt idx="22">
                  <c:v>1.65</c:v>
                </c:pt>
                <c:pt idx="23">
                  <c:v>1.8</c:v>
                </c:pt>
                <c:pt idx="24">
                  <c:v>1.788</c:v>
                </c:pt>
                <c:pt idx="25">
                  <c:v>1.38</c:v>
                </c:pt>
                <c:pt idx="26">
                  <c:v>1.3680000000000001</c:v>
                </c:pt>
                <c:pt idx="27">
                  <c:v>2.532</c:v>
                </c:pt>
                <c:pt idx="28">
                  <c:v>1.5396000000000001</c:v>
                </c:pt>
                <c:pt idx="29">
                  <c:v>1.5744</c:v>
                </c:pt>
                <c:pt idx="30">
                  <c:v>0.996</c:v>
                </c:pt>
                <c:pt idx="31">
                  <c:v>2.028</c:v>
                </c:pt>
                <c:pt idx="32">
                  <c:v>0.94</c:v>
                </c:pt>
                <c:pt idx="33">
                  <c:v>1.4159999999999999</c:v>
                </c:pt>
                <c:pt idx="34">
                  <c:v>1.296</c:v>
                </c:pt>
                <c:pt idx="35">
                  <c:v>2.2679999999999998</c:v>
                </c:pt>
                <c:pt idx="36">
                  <c:v>2.4372000000000003</c:v>
                </c:pt>
                <c:pt idx="37">
                  <c:v>1.6279999999999999</c:v>
                </c:pt>
                <c:pt idx="38">
                  <c:v>1.956</c:v>
                </c:pt>
                <c:pt idx="39">
                  <c:v>2.298</c:v>
                </c:pt>
                <c:pt idx="40">
                  <c:v>1.86</c:v>
                </c:pt>
                <c:pt idx="41">
                  <c:v>3.72</c:v>
                </c:pt>
                <c:pt idx="42">
                  <c:v>2.34</c:v>
                </c:pt>
                <c:pt idx="43">
                  <c:v>1.296</c:v>
                </c:pt>
                <c:pt idx="44">
                  <c:v>1.248</c:v>
                </c:pt>
                <c:pt idx="45">
                  <c:v>1.8480000000000001</c:v>
                </c:pt>
                <c:pt idx="46">
                  <c:v>1.8955717821097264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E7E-4C06-B98D-3EF34FC21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627344"/>
        <c:axId val="329627736"/>
      </c:barChart>
      <c:catAx>
        <c:axId val="329627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9627736"/>
        <c:crosses val="autoZero"/>
        <c:auto val="1"/>
        <c:lblAlgn val="ctr"/>
        <c:lblOffset val="100"/>
        <c:noMultiLvlLbl val="0"/>
      </c:catAx>
      <c:valAx>
        <c:axId val="329627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9627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 baseline="0"/>
              <a:t>Vee ja kanalsatsiooniteenuse hind elanikele koos abonenttasu ja käibemaksuga seisuga 30.06.2018</a:t>
            </a:r>
            <a:endParaRPr lang="et-EE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232180737970021E-2"/>
          <c:y val="0.26983688386956811"/>
          <c:w val="0.68424298229403335"/>
          <c:h val="0.335652222371861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 vee ja kanali hind+ab.+km'!$AC$1:$AC$2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 vee ja kanali hind+ab.+km'!$A$3:$AB$51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 vee ja kanali hind+ab.+km'!$AC$3:$AC$51</c:f>
            </c:numRef>
          </c:val>
          <c:extLst>
            <c:ext xmlns:c16="http://schemas.microsoft.com/office/drawing/2014/chart" uri="{C3380CC4-5D6E-409C-BE32-E72D297353CC}">
              <c16:uniqueId val="{00000000-A5B7-4E4F-A16C-37D531E0AB23}"/>
            </c:ext>
          </c:extLst>
        </c:ser>
        <c:ser>
          <c:idx val="1"/>
          <c:order val="1"/>
          <c:tx>
            <c:strRef>
              <c:f>'el vee ja kanali hind+ab.+km'!$AD$1:$AD$2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 vee ja kanali hind+ab.+km'!$A$3:$AB$51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 vee ja kanali hind+ab.+km'!$AD$3:$AD$51</c:f>
            </c:numRef>
          </c:val>
          <c:extLst>
            <c:ext xmlns:c16="http://schemas.microsoft.com/office/drawing/2014/chart" uri="{C3380CC4-5D6E-409C-BE32-E72D297353CC}">
              <c16:uniqueId val="{00000001-A5B7-4E4F-A16C-37D531E0AB23}"/>
            </c:ext>
          </c:extLst>
        </c:ser>
        <c:ser>
          <c:idx val="2"/>
          <c:order val="2"/>
          <c:tx>
            <c:strRef>
              <c:f>'el vee ja kanali hind+ab.+km'!$AE$1:$AE$2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 vee ja kanali hind+ab.+km'!$A$3:$AB$51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 vee ja kanali hind+ab.+km'!$AE$3:$AE$51</c:f>
            </c:numRef>
          </c:val>
          <c:extLst>
            <c:ext xmlns:c16="http://schemas.microsoft.com/office/drawing/2014/chart" uri="{C3380CC4-5D6E-409C-BE32-E72D297353CC}">
              <c16:uniqueId val="{00000002-A5B7-4E4F-A16C-37D531E0AB23}"/>
            </c:ext>
          </c:extLst>
        </c:ser>
        <c:ser>
          <c:idx val="3"/>
          <c:order val="3"/>
          <c:tx>
            <c:strRef>
              <c:f>'el vee ja kanali hind+ab.+km'!$AF$1:$AF$2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 vee ja kanali hind+ab.+km'!$A$3:$AB$51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 vee ja kanali hind+ab.+km'!$AF$3:$AF$51</c:f>
            </c:numRef>
          </c:val>
          <c:extLst>
            <c:ext xmlns:c16="http://schemas.microsoft.com/office/drawing/2014/chart" uri="{C3380CC4-5D6E-409C-BE32-E72D297353CC}">
              <c16:uniqueId val="{00000003-A5B7-4E4F-A16C-37D531E0AB23}"/>
            </c:ext>
          </c:extLst>
        </c:ser>
        <c:ser>
          <c:idx val="4"/>
          <c:order val="4"/>
          <c:tx>
            <c:strRef>
              <c:f>'el vee ja kanali hind+ab.+km'!$AG$1:$AG$2</c:f>
              <c:strCache>
                <c:ptCount val="2"/>
                <c:pt idx="0">
                  <c:v>Hind koos abonenttasuga 1 m³ kohta € 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 vee ja kanali hind+ab.+km'!$A$3:$AB$51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 vee ja kanali hind+ab.+km'!$AG$3:$AG$51</c:f>
            </c:numRef>
          </c:val>
          <c:extLst>
            <c:ext xmlns:c16="http://schemas.microsoft.com/office/drawing/2014/chart" uri="{C3380CC4-5D6E-409C-BE32-E72D297353CC}">
              <c16:uniqueId val="{00000004-A5B7-4E4F-A16C-37D531E0AB23}"/>
            </c:ext>
          </c:extLst>
        </c:ser>
        <c:ser>
          <c:idx val="5"/>
          <c:order val="5"/>
          <c:tx>
            <c:strRef>
              <c:f>'el vee ja kanali hind+ab.+km'!$AH$1:$AH$2</c:f>
              <c:strCache>
                <c:ptCount val="2"/>
                <c:pt idx="0">
                  <c:v>Hind koos abonenttasuga 1 m³ kohta € 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 vee ja kanali hind+ab.+km'!$A$3:$AB$51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 vee ja kanali hind+ab.+km'!$AH$3:$AH$51</c:f>
            </c:numRef>
          </c:val>
          <c:extLst>
            <c:ext xmlns:c16="http://schemas.microsoft.com/office/drawing/2014/chart" uri="{C3380CC4-5D6E-409C-BE32-E72D297353CC}">
              <c16:uniqueId val="{00000005-A5B7-4E4F-A16C-37D531E0AB23}"/>
            </c:ext>
          </c:extLst>
        </c:ser>
        <c:ser>
          <c:idx val="6"/>
          <c:order val="6"/>
          <c:tx>
            <c:strRef>
              <c:f>'el vee ja kanali hind+ab.+km'!$AI$1:$AI$2</c:f>
              <c:strCache>
                <c:ptCount val="2"/>
                <c:pt idx="0">
                  <c:v>Hind koos abonenttasuga 1 m³ kohta € +KM</c:v>
                </c:pt>
                <c:pt idx="1">
                  <c:v>elanikud vesi</c:v>
                </c:pt>
              </c:strCache>
            </c:strRef>
          </c:tx>
          <c:invertIfNegative val="0"/>
          <c:cat>
            <c:strRef>
              <c:f>'el vee ja kanali hind+ab.+km'!$A$3:$AB$51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 vee ja kanali hind+ab.+km'!$AI$3:$AI$51</c:f>
              <c:numCache>
                <c:formatCode>0.00</c:formatCode>
                <c:ptCount val="49"/>
                <c:pt idx="0" formatCode="General">
                  <c:v>0</c:v>
                </c:pt>
                <c:pt idx="1">
                  <c:v>1.5683999999999998</c:v>
                </c:pt>
                <c:pt idx="2">
                  <c:v>1.4702621628830073</c:v>
                </c:pt>
                <c:pt idx="3">
                  <c:v>1.0180993411981001</c:v>
                </c:pt>
                <c:pt idx="4">
                  <c:v>1.1751894374282432</c:v>
                </c:pt>
                <c:pt idx="5">
                  <c:v>1.4052070084360804</c:v>
                </c:pt>
                <c:pt idx="6">
                  <c:v>1.56</c:v>
                </c:pt>
                <c:pt idx="7">
                  <c:v>1.1375999999999999</c:v>
                </c:pt>
                <c:pt idx="8">
                  <c:v>1.4663999999999999</c:v>
                </c:pt>
                <c:pt idx="9">
                  <c:v>1.224</c:v>
                </c:pt>
                <c:pt idx="10">
                  <c:v>1.0680000000000001</c:v>
                </c:pt>
                <c:pt idx="11">
                  <c:v>1.6320000000000001</c:v>
                </c:pt>
                <c:pt idx="12">
                  <c:v>1.758</c:v>
                </c:pt>
                <c:pt idx="13">
                  <c:v>1.3440000000000001</c:v>
                </c:pt>
                <c:pt idx="14">
                  <c:v>1.7622224689613404</c:v>
                </c:pt>
                <c:pt idx="15">
                  <c:v>1.32</c:v>
                </c:pt>
                <c:pt idx="16">
                  <c:v>1.56</c:v>
                </c:pt>
                <c:pt idx="17">
                  <c:v>1.827060072815534</c:v>
                </c:pt>
                <c:pt idx="18">
                  <c:v>1.0809623086097724</c:v>
                </c:pt>
                <c:pt idx="19">
                  <c:v>1.476</c:v>
                </c:pt>
                <c:pt idx="20">
                  <c:v>1.5960000000000001</c:v>
                </c:pt>
                <c:pt idx="21">
                  <c:v>1.1435999999999999</c:v>
                </c:pt>
                <c:pt idx="22">
                  <c:v>1.05</c:v>
                </c:pt>
                <c:pt idx="23">
                  <c:v>1.716</c:v>
                </c:pt>
                <c:pt idx="24">
                  <c:v>0.88800000000000001</c:v>
                </c:pt>
                <c:pt idx="25">
                  <c:v>1.44</c:v>
                </c:pt>
                <c:pt idx="26">
                  <c:v>0.91199999999999992</c:v>
                </c:pt>
                <c:pt idx="27">
                  <c:v>2.5079999999999996</c:v>
                </c:pt>
                <c:pt idx="28">
                  <c:v>1.1496</c:v>
                </c:pt>
                <c:pt idx="29">
                  <c:v>1.5264</c:v>
                </c:pt>
                <c:pt idx="30">
                  <c:v>1.1160000000000001</c:v>
                </c:pt>
                <c:pt idx="31">
                  <c:v>1.3440000000000001</c:v>
                </c:pt>
                <c:pt idx="32">
                  <c:v>1.1399999999999999</c:v>
                </c:pt>
                <c:pt idx="33">
                  <c:v>1.08</c:v>
                </c:pt>
                <c:pt idx="34">
                  <c:v>0.73919999999999997</c:v>
                </c:pt>
                <c:pt idx="35">
                  <c:v>1.6477993574463674</c:v>
                </c:pt>
                <c:pt idx="36">
                  <c:v>1.6332</c:v>
                </c:pt>
                <c:pt idx="37">
                  <c:v>1.3655999999999999</c:v>
                </c:pt>
                <c:pt idx="38">
                  <c:v>1.2</c:v>
                </c:pt>
                <c:pt idx="39">
                  <c:v>1.0548</c:v>
                </c:pt>
                <c:pt idx="40">
                  <c:v>0.97199999999999998</c:v>
                </c:pt>
                <c:pt idx="41">
                  <c:v>4.0260314473861039</c:v>
                </c:pt>
                <c:pt idx="42">
                  <c:v>1.5</c:v>
                </c:pt>
                <c:pt idx="43">
                  <c:v>0.92399999999999993</c:v>
                </c:pt>
                <c:pt idx="44">
                  <c:v>1.02</c:v>
                </c:pt>
                <c:pt idx="45">
                  <c:v>1.1759999999999999</c:v>
                </c:pt>
                <c:pt idx="46">
                  <c:v>1.3938140801147678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B7-4E4F-A16C-37D531E0AB23}"/>
            </c:ext>
          </c:extLst>
        </c:ser>
        <c:ser>
          <c:idx val="7"/>
          <c:order val="7"/>
          <c:tx>
            <c:strRef>
              <c:f>'el vee ja kanali hind+ab.+km'!$AJ$1:$AJ$2</c:f>
              <c:strCache>
                <c:ptCount val="2"/>
                <c:pt idx="0">
                  <c:v>Hind koos abonenttasuga 1 m³ kohta € +KM</c:v>
                </c:pt>
                <c:pt idx="1">
                  <c:v>elanikud kanal</c:v>
                </c:pt>
              </c:strCache>
            </c:strRef>
          </c:tx>
          <c:invertIfNegative val="0"/>
          <c:cat>
            <c:strRef>
              <c:f>'el vee ja kanali hind+ab.+km'!$A$3:$AB$51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 vee ja kanali hind+ab.+km'!$AJ$3:$AJ$51</c:f>
              <c:numCache>
                <c:formatCode>0.00</c:formatCode>
                <c:ptCount val="49"/>
                <c:pt idx="0" formatCode="General">
                  <c:v>0</c:v>
                </c:pt>
                <c:pt idx="1">
                  <c:v>1.8744000000000001</c:v>
                </c:pt>
                <c:pt idx="2">
                  <c:v>1.7991906392732657</c:v>
                </c:pt>
                <c:pt idx="3">
                  <c:v>0.82895484816045972</c:v>
                </c:pt>
                <c:pt idx="4">
                  <c:v>1.7022339542951959</c:v>
                </c:pt>
                <c:pt idx="5">
                  <c:v>1.8599999999999999</c:v>
                </c:pt>
                <c:pt idx="6">
                  <c:v>2.34</c:v>
                </c:pt>
                <c:pt idx="7">
                  <c:v>1.3559999999999999</c:v>
                </c:pt>
                <c:pt idx="8">
                  <c:v>0.86879999999999991</c:v>
                </c:pt>
                <c:pt idx="9">
                  <c:v>1.9799999999999998</c:v>
                </c:pt>
                <c:pt idx="10">
                  <c:v>2.3879999999999999</c:v>
                </c:pt>
                <c:pt idx="11">
                  <c:v>1.8779999999999999</c:v>
                </c:pt>
                <c:pt idx="12">
                  <c:v>2.52</c:v>
                </c:pt>
                <c:pt idx="13">
                  <c:v>1.6440000000000001</c:v>
                </c:pt>
                <c:pt idx="14">
                  <c:v>2.1720000000000002</c:v>
                </c:pt>
                <c:pt idx="15">
                  <c:v>2.5079999999999996</c:v>
                </c:pt>
                <c:pt idx="16">
                  <c:v>2.8079999999999998</c:v>
                </c:pt>
                <c:pt idx="17">
                  <c:v>2.2584</c:v>
                </c:pt>
                <c:pt idx="18">
                  <c:v>2.0452407810798197</c:v>
                </c:pt>
                <c:pt idx="19">
                  <c:v>2.34</c:v>
                </c:pt>
                <c:pt idx="20">
                  <c:v>2.004</c:v>
                </c:pt>
                <c:pt idx="21">
                  <c:v>3.004934420647011</c:v>
                </c:pt>
                <c:pt idx="22">
                  <c:v>1.65</c:v>
                </c:pt>
                <c:pt idx="23">
                  <c:v>1.7999999999999998</c:v>
                </c:pt>
                <c:pt idx="24">
                  <c:v>1.788</c:v>
                </c:pt>
                <c:pt idx="25">
                  <c:v>1.38</c:v>
                </c:pt>
                <c:pt idx="26">
                  <c:v>1.3679999999999999</c:v>
                </c:pt>
                <c:pt idx="27">
                  <c:v>2.5319999999999996</c:v>
                </c:pt>
                <c:pt idx="28">
                  <c:v>1.5669009307135469</c:v>
                </c:pt>
                <c:pt idx="29">
                  <c:v>1.5744</c:v>
                </c:pt>
                <c:pt idx="30">
                  <c:v>0.99599999999999989</c:v>
                </c:pt>
                <c:pt idx="31">
                  <c:v>2.028</c:v>
                </c:pt>
                <c:pt idx="32">
                  <c:v>0.93599999999999994</c:v>
                </c:pt>
                <c:pt idx="33">
                  <c:v>1.4159999999999999</c:v>
                </c:pt>
                <c:pt idx="34">
                  <c:v>1.296</c:v>
                </c:pt>
                <c:pt idx="35">
                  <c:v>2.332640100803276</c:v>
                </c:pt>
                <c:pt idx="36">
                  <c:v>2.4372000000000003</c:v>
                </c:pt>
                <c:pt idx="37">
                  <c:v>1.6283999999999998</c:v>
                </c:pt>
                <c:pt idx="38">
                  <c:v>1.9559999999999997</c:v>
                </c:pt>
                <c:pt idx="39">
                  <c:v>2.298</c:v>
                </c:pt>
                <c:pt idx="40">
                  <c:v>1.8599999999999999</c:v>
                </c:pt>
                <c:pt idx="41">
                  <c:v>6.3456554835071879</c:v>
                </c:pt>
                <c:pt idx="42">
                  <c:v>2.34</c:v>
                </c:pt>
                <c:pt idx="43">
                  <c:v>1.296</c:v>
                </c:pt>
                <c:pt idx="44">
                  <c:v>1.248</c:v>
                </c:pt>
                <c:pt idx="45">
                  <c:v>1.8479999999999999</c:v>
                </c:pt>
                <c:pt idx="46">
                  <c:v>1.9578078035217727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5B7-4E4F-A16C-37D531E0A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625776"/>
        <c:axId val="329621072"/>
      </c:barChart>
      <c:catAx>
        <c:axId val="329625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9621072"/>
        <c:crosses val="autoZero"/>
        <c:auto val="1"/>
        <c:lblAlgn val="ctr"/>
        <c:lblOffset val="100"/>
        <c:noMultiLvlLbl val="0"/>
      </c:catAx>
      <c:valAx>
        <c:axId val="329621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96257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Veeteenuse hind elanikele käibemaksuga € (Vesi+kanal ) 30.06.2018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'elanike veeteenuse hind+km'!$AC$1:$AC$2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hind+km'!$A$3:$AB$51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'elanike veeteenuse hind+km'!$AC$3:$AC$51</c:f>
            </c:numRef>
          </c:val>
          <c:extLst>
            <c:ext xmlns:c16="http://schemas.microsoft.com/office/drawing/2014/chart" uri="{C3380CC4-5D6E-409C-BE32-E72D297353CC}">
              <c16:uniqueId val="{00000000-09D0-44C0-A5E4-12F19F5BCC46}"/>
            </c:ext>
          </c:extLst>
        </c:ser>
        <c:ser>
          <c:idx val="1"/>
          <c:order val="1"/>
          <c:tx>
            <c:strRef>
              <c:f>'elanike veeteenuse hind+km'!$AD$1:$AD$2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hind+km'!$A$3:$AB$51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'elanike veeteenuse hind+km'!$AD$3:$AD$51</c:f>
            </c:numRef>
          </c:val>
          <c:extLst>
            <c:ext xmlns:c16="http://schemas.microsoft.com/office/drawing/2014/chart" uri="{C3380CC4-5D6E-409C-BE32-E72D297353CC}">
              <c16:uniqueId val="{00000001-09D0-44C0-A5E4-12F19F5BCC46}"/>
            </c:ext>
          </c:extLst>
        </c:ser>
        <c:ser>
          <c:idx val="2"/>
          <c:order val="2"/>
          <c:tx>
            <c:strRef>
              <c:f>'elanike veeteenuse hind+km'!$AE$1:$AE$2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hind+km'!$A$3:$AB$51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'elanike veeteenuse hind+km'!$AE$3:$AE$51</c:f>
            </c:numRef>
          </c:val>
          <c:extLst>
            <c:ext xmlns:c16="http://schemas.microsoft.com/office/drawing/2014/chart" uri="{C3380CC4-5D6E-409C-BE32-E72D297353CC}">
              <c16:uniqueId val="{00000002-09D0-44C0-A5E4-12F19F5BCC46}"/>
            </c:ext>
          </c:extLst>
        </c:ser>
        <c:ser>
          <c:idx val="3"/>
          <c:order val="3"/>
          <c:tx>
            <c:strRef>
              <c:f>'elanike veeteenuse hind+km'!$AF$1:$AF$2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hind+km'!$A$3:$AB$51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'elanike veeteenuse hind+km'!$AF$3:$AF$51</c:f>
            </c:numRef>
          </c:val>
          <c:extLst>
            <c:ext xmlns:c16="http://schemas.microsoft.com/office/drawing/2014/chart" uri="{C3380CC4-5D6E-409C-BE32-E72D297353CC}">
              <c16:uniqueId val="{00000003-09D0-44C0-A5E4-12F19F5BCC46}"/>
            </c:ext>
          </c:extLst>
        </c:ser>
        <c:ser>
          <c:idx val="4"/>
          <c:order val="4"/>
          <c:tx>
            <c:strRef>
              <c:f>'elanike veeteenuse hind+km'!$AG$1:$AG$2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hind+km'!$A$3:$AB$51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'elanike veeteenuse hind+km'!$AG$3:$AG$51</c:f>
            </c:numRef>
          </c:val>
          <c:extLst>
            <c:ext xmlns:c16="http://schemas.microsoft.com/office/drawing/2014/chart" uri="{C3380CC4-5D6E-409C-BE32-E72D297353CC}">
              <c16:uniqueId val="{00000004-09D0-44C0-A5E4-12F19F5BCC46}"/>
            </c:ext>
          </c:extLst>
        </c:ser>
        <c:ser>
          <c:idx val="5"/>
          <c:order val="5"/>
          <c:tx>
            <c:strRef>
              <c:f>'elanike veeteenuse hind+km'!$AH$1:$AH$2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hind+km'!$A$3:$AB$51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'elanike veeteenuse hind+km'!$AH$3:$AH$51</c:f>
            </c:numRef>
          </c:val>
          <c:extLst>
            <c:ext xmlns:c16="http://schemas.microsoft.com/office/drawing/2014/chart" uri="{C3380CC4-5D6E-409C-BE32-E72D297353CC}">
              <c16:uniqueId val="{00000005-09D0-44C0-A5E4-12F19F5BCC46}"/>
            </c:ext>
          </c:extLst>
        </c:ser>
        <c:ser>
          <c:idx val="6"/>
          <c:order val="6"/>
          <c:tx>
            <c:strRef>
              <c:f>'elanike veeteenuse hind+km'!$AI$1:$AI$2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hind+km'!$A$3:$AB$51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'elanike veeteenuse hind+km'!$AI$3:$AI$51</c:f>
            </c:numRef>
          </c:val>
          <c:extLst>
            <c:ext xmlns:c16="http://schemas.microsoft.com/office/drawing/2014/chart" uri="{C3380CC4-5D6E-409C-BE32-E72D297353CC}">
              <c16:uniqueId val="{00000006-09D0-44C0-A5E4-12F19F5BCC46}"/>
            </c:ext>
          </c:extLst>
        </c:ser>
        <c:ser>
          <c:idx val="7"/>
          <c:order val="7"/>
          <c:tx>
            <c:strRef>
              <c:f>'elanike veeteenuse hind+km'!$AJ$1:$AJ$2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hind+km'!$A$3:$AB$51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'elanike veeteenuse hind+km'!$AJ$3:$AJ$51</c:f>
            </c:numRef>
          </c:val>
          <c:extLst>
            <c:ext xmlns:c16="http://schemas.microsoft.com/office/drawing/2014/chart" uri="{C3380CC4-5D6E-409C-BE32-E72D297353CC}">
              <c16:uniqueId val="{00000007-09D0-44C0-A5E4-12F19F5BCC46}"/>
            </c:ext>
          </c:extLst>
        </c:ser>
        <c:ser>
          <c:idx val="8"/>
          <c:order val="8"/>
          <c:tx>
            <c:strRef>
              <c:f>'elanike veeteenuse hind+km'!$AK$1:$AK$2</c:f>
              <c:strCache>
                <c:ptCount val="2"/>
                <c:pt idx="0">
                  <c:v>tulu 1 m³ kohta koos abonenttasuga €</c:v>
                </c:pt>
                <c:pt idx="1">
                  <c:v>Vesi+kanal €+KM</c:v>
                </c:pt>
              </c:strCache>
            </c:strRef>
          </c:tx>
          <c:invertIfNegative val="0"/>
          <c:cat>
            <c:strRef>
              <c:f>'elanike veeteenuse hind+km'!$A$3:$AB$51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'elanike veeteenuse hind+km'!$AK$3:$AK$51</c:f>
              <c:numCache>
                <c:formatCode>0.00</c:formatCode>
                <c:ptCount val="49"/>
                <c:pt idx="0" formatCode="General">
                  <c:v>0</c:v>
                </c:pt>
                <c:pt idx="1">
                  <c:v>3.4420000000000002</c:v>
                </c:pt>
                <c:pt idx="2">
                  <c:v>3.2694528021562732</c:v>
                </c:pt>
                <c:pt idx="3">
                  <c:v>1.647</c:v>
                </c:pt>
                <c:pt idx="4">
                  <c:v>2.8774233917234389</c:v>
                </c:pt>
                <c:pt idx="5">
                  <c:v>3.024</c:v>
                </c:pt>
                <c:pt idx="6">
                  <c:v>3.9</c:v>
                </c:pt>
                <c:pt idx="7">
                  <c:v>2.5</c:v>
                </c:pt>
                <c:pt idx="8">
                  <c:v>2.3338000000000001</c:v>
                </c:pt>
                <c:pt idx="9">
                  <c:v>3.2039999999999997</c:v>
                </c:pt>
                <c:pt idx="10">
                  <c:v>3.456</c:v>
                </c:pt>
                <c:pt idx="11">
                  <c:v>3.51</c:v>
                </c:pt>
                <c:pt idx="12">
                  <c:v>4.2780000000000005</c:v>
                </c:pt>
                <c:pt idx="13">
                  <c:v>2.988</c:v>
                </c:pt>
                <c:pt idx="14">
                  <c:v>3.7560000000000002</c:v>
                </c:pt>
                <c:pt idx="15">
                  <c:v>3.8280000000000003</c:v>
                </c:pt>
                <c:pt idx="16">
                  <c:v>4.3680000000000003</c:v>
                </c:pt>
                <c:pt idx="17">
                  <c:v>3.9980000000000002</c:v>
                </c:pt>
                <c:pt idx="18">
                  <c:v>3.1247348332871505</c:v>
                </c:pt>
                <c:pt idx="19">
                  <c:v>3.8159999999999998</c:v>
                </c:pt>
                <c:pt idx="20">
                  <c:v>3.6</c:v>
                </c:pt>
                <c:pt idx="21">
                  <c:v>4.1483999999999996</c:v>
                </c:pt>
                <c:pt idx="22">
                  <c:v>2.7</c:v>
                </c:pt>
                <c:pt idx="23">
                  <c:v>3.516</c:v>
                </c:pt>
                <c:pt idx="24">
                  <c:v>2.6760000000000002</c:v>
                </c:pt>
                <c:pt idx="25">
                  <c:v>2.82</c:v>
                </c:pt>
                <c:pt idx="26">
                  <c:v>2.2800000000000002</c:v>
                </c:pt>
                <c:pt idx="27">
                  <c:v>5.04</c:v>
                </c:pt>
                <c:pt idx="28">
                  <c:v>2.6892</c:v>
                </c:pt>
                <c:pt idx="29">
                  <c:v>3.1008</c:v>
                </c:pt>
                <c:pt idx="30">
                  <c:v>2.1120000000000001</c:v>
                </c:pt>
                <c:pt idx="31">
                  <c:v>3.3719999999999999</c:v>
                </c:pt>
                <c:pt idx="32">
                  <c:v>2.08</c:v>
                </c:pt>
                <c:pt idx="33">
                  <c:v>2.496</c:v>
                </c:pt>
                <c:pt idx="34">
                  <c:v>2.0350000000000001</c:v>
                </c:pt>
                <c:pt idx="35">
                  <c:v>3.8519999999999999</c:v>
                </c:pt>
                <c:pt idx="36">
                  <c:v>4.0704000000000002</c:v>
                </c:pt>
                <c:pt idx="37">
                  <c:v>2.9929999999999999</c:v>
                </c:pt>
                <c:pt idx="38">
                  <c:v>3.1559999999999997</c:v>
                </c:pt>
                <c:pt idx="39">
                  <c:v>3.3529999999999998</c:v>
                </c:pt>
                <c:pt idx="40">
                  <c:v>2.8319999999999999</c:v>
                </c:pt>
                <c:pt idx="41">
                  <c:v>5.82</c:v>
                </c:pt>
                <c:pt idx="42">
                  <c:v>3.84</c:v>
                </c:pt>
                <c:pt idx="43">
                  <c:v>2.2200000000000002</c:v>
                </c:pt>
                <c:pt idx="44">
                  <c:v>2.2679999999999998</c:v>
                </c:pt>
                <c:pt idx="45">
                  <c:v>3.024</c:v>
                </c:pt>
                <c:pt idx="46">
                  <c:v>3.2314269117148191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9D0-44C0-A5E4-12F19F5BC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571368"/>
        <c:axId val="332571760"/>
      </c:barChart>
      <c:catAx>
        <c:axId val="332571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2571760"/>
        <c:crosses val="autoZero"/>
        <c:auto val="1"/>
        <c:lblAlgn val="ctr"/>
        <c:lblOffset val="100"/>
        <c:noMultiLvlLbl val="0"/>
      </c:catAx>
      <c:valAx>
        <c:axId val="332571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2571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Elanike veeteenuse h</a:t>
            </a:r>
            <a:r>
              <a:rPr lang="en-US"/>
              <a:t>ind koos abonenttasuga 1 m³ kohta € +KM</a:t>
            </a:r>
            <a:r>
              <a:rPr lang="et-EE"/>
              <a:t> 30.06.2018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'elanike veeteenuse hind+ab+km'!$AC$1:$AC$2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hind+ab+km'!$A$3:$AB$51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'elanike veeteenuse hind+ab+km'!$AC$3:$AC$51</c:f>
            </c:numRef>
          </c:val>
          <c:extLst>
            <c:ext xmlns:c16="http://schemas.microsoft.com/office/drawing/2014/chart" uri="{C3380CC4-5D6E-409C-BE32-E72D297353CC}">
              <c16:uniqueId val="{00000000-C983-47F9-B0A4-FEE5CA1FE302}"/>
            </c:ext>
          </c:extLst>
        </c:ser>
        <c:ser>
          <c:idx val="1"/>
          <c:order val="1"/>
          <c:tx>
            <c:strRef>
              <c:f>'elanike veeteenuse hind+ab+km'!$AD$1:$AD$2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hind+ab+km'!$A$3:$AB$51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'elanike veeteenuse hind+ab+km'!$AD$3:$AD$51</c:f>
            </c:numRef>
          </c:val>
          <c:extLst>
            <c:ext xmlns:c16="http://schemas.microsoft.com/office/drawing/2014/chart" uri="{C3380CC4-5D6E-409C-BE32-E72D297353CC}">
              <c16:uniqueId val="{00000001-C983-47F9-B0A4-FEE5CA1FE302}"/>
            </c:ext>
          </c:extLst>
        </c:ser>
        <c:ser>
          <c:idx val="2"/>
          <c:order val="2"/>
          <c:tx>
            <c:strRef>
              <c:f>'elanike veeteenuse hind+ab+km'!$AE$1:$AE$2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hind+ab+km'!$A$3:$AB$51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'elanike veeteenuse hind+ab+km'!$AE$3:$AE$51</c:f>
            </c:numRef>
          </c:val>
          <c:extLst>
            <c:ext xmlns:c16="http://schemas.microsoft.com/office/drawing/2014/chart" uri="{C3380CC4-5D6E-409C-BE32-E72D297353CC}">
              <c16:uniqueId val="{00000002-C983-47F9-B0A4-FEE5CA1FE302}"/>
            </c:ext>
          </c:extLst>
        </c:ser>
        <c:ser>
          <c:idx val="3"/>
          <c:order val="3"/>
          <c:tx>
            <c:strRef>
              <c:f>'elanike veeteenuse hind+ab+km'!$AF$1:$AF$2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hind+ab+km'!$A$3:$AB$51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'elanike veeteenuse hind+ab+km'!$AF$3:$AF$51</c:f>
            </c:numRef>
          </c:val>
          <c:extLst>
            <c:ext xmlns:c16="http://schemas.microsoft.com/office/drawing/2014/chart" uri="{C3380CC4-5D6E-409C-BE32-E72D297353CC}">
              <c16:uniqueId val="{00000003-C983-47F9-B0A4-FEE5CA1FE302}"/>
            </c:ext>
          </c:extLst>
        </c:ser>
        <c:ser>
          <c:idx val="4"/>
          <c:order val="4"/>
          <c:tx>
            <c:strRef>
              <c:f>'elanike veeteenuse hind+ab+km'!$AG$1:$AG$2</c:f>
              <c:strCache>
                <c:ptCount val="2"/>
                <c:pt idx="0">
                  <c:v>Hind koos abonenttasuga 1 m³ kohta € 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hind+ab+km'!$A$3:$AB$51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'elanike veeteenuse hind+ab+km'!$AG$3:$AG$51</c:f>
            </c:numRef>
          </c:val>
          <c:extLst>
            <c:ext xmlns:c16="http://schemas.microsoft.com/office/drawing/2014/chart" uri="{C3380CC4-5D6E-409C-BE32-E72D297353CC}">
              <c16:uniqueId val="{00000004-C983-47F9-B0A4-FEE5CA1FE302}"/>
            </c:ext>
          </c:extLst>
        </c:ser>
        <c:ser>
          <c:idx val="5"/>
          <c:order val="5"/>
          <c:tx>
            <c:strRef>
              <c:f>'elanike veeteenuse hind+ab+km'!$AH$1:$AH$2</c:f>
              <c:strCache>
                <c:ptCount val="2"/>
                <c:pt idx="0">
                  <c:v>Hind koos abonenttasuga 1 m³ kohta € 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hind+ab+km'!$A$3:$AB$51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'elanike veeteenuse hind+ab+km'!$AH$3:$AH$51</c:f>
            </c:numRef>
          </c:val>
          <c:extLst>
            <c:ext xmlns:c16="http://schemas.microsoft.com/office/drawing/2014/chart" uri="{C3380CC4-5D6E-409C-BE32-E72D297353CC}">
              <c16:uniqueId val="{00000005-C983-47F9-B0A4-FEE5CA1FE302}"/>
            </c:ext>
          </c:extLst>
        </c:ser>
        <c:ser>
          <c:idx val="6"/>
          <c:order val="6"/>
          <c:tx>
            <c:strRef>
              <c:f>'elanike veeteenuse hind+ab+km'!$AI$1:$AI$2</c:f>
              <c:strCache>
                <c:ptCount val="2"/>
                <c:pt idx="0">
                  <c:v>Hind koos abonenttasuga 1 m³ kohta € +KM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hind+ab+km'!$A$3:$AB$51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'elanike veeteenuse hind+ab+km'!$AI$3:$AI$51</c:f>
            </c:numRef>
          </c:val>
          <c:extLst>
            <c:ext xmlns:c16="http://schemas.microsoft.com/office/drawing/2014/chart" uri="{C3380CC4-5D6E-409C-BE32-E72D297353CC}">
              <c16:uniqueId val="{00000006-C983-47F9-B0A4-FEE5CA1FE302}"/>
            </c:ext>
          </c:extLst>
        </c:ser>
        <c:ser>
          <c:idx val="7"/>
          <c:order val="7"/>
          <c:tx>
            <c:strRef>
              <c:f>'elanike veeteenuse hind+ab+km'!$AJ$1:$AJ$2</c:f>
              <c:strCache>
                <c:ptCount val="2"/>
                <c:pt idx="0">
                  <c:v>Hind koos abonenttasuga 1 m³ kohta € +KM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hind+ab+km'!$A$3:$AB$51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'elanike veeteenuse hind+ab+km'!$AJ$3:$AJ$51</c:f>
            </c:numRef>
          </c:val>
          <c:extLst>
            <c:ext xmlns:c16="http://schemas.microsoft.com/office/drawing/2014/chart" uri="{C3380CC4-5D6E-409C-BE32-E72D297353CC}">
              <c16:uniqueId val="{00000007-C983-47F9-B0A4-FEE5CA1FE302}"/>
            </c:ext>
          </c:extLst>
        </c:ser>
        <c:ser>
          <c:idx val="8"/>
          <c:order val="8"/>
          <c:tx>
            <c:strRef>
              <c:f>'elanike veeteenuse hind+ab+km'!$AK$1:$AK$2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hind+ab+km'!$A$3:$AB$51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'elanike veeteenuse hind+ab+km'!$AK$3:$AK$51</c:f>
            </c:numRef>
          </c:val>
          <c:extLst>
            <c:ext xmlns:c16="http://schemas.microsoft.com/office/drawing/2014/chart" uri="{C3380CC4-5D6E-409C-BE32-E72D297353CC}">
              <c16:uniqueId val="{00000008-C983-47F9-B0A4-FEE5CA1FE302}"/>
            </c:ext>
          </c:extLst>
        </c:ser>
        <c:ser>
          <c:idx val="9"/>
          <c:order val="9"/>
          <c:tx>
            <c:strRef>
              <c:f>'elanike veeteenuse hind+ab+km'!$AL$1:$AL$2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hind+ab+km'!$A$3:$AB$51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'elanike veeteenuse hind+ab+km'!$AL$3:$AL$51</c:f>
            </c:numRef>
          </c:val>
          <c:extLst>
            <c:ext xmlns:c16="http://schemas.microsoft.com/office/drawing/2014/chart" uri="{C3380CC4-5D6E-409C-BE32-E72D297353CC}">
              <c16:uniqueId val="{00000009-C983-47F9-B0A4-FEE5CA1FE302}"/>
            </c:ext>
          </c:extLst>
        </c:ser>
        <c:ser>
          <c:idx val="10"/>
          <c:order val="10"/>
          <c:tx>
            <c:strRef>
              <c:f>'elanike veeteenuse hind+ab+km'!$AM$1:$AM$2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hind+ab+km'!$A$3:$AB$51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'elanike veeteenuse hind+ab+km'!$AM$3:$AM$51</c:f>
            </c:numRef>
          </c:val>
          <c:extLst>
            <c:ext xmlns:c16="http://schemas.microsoft.com/office/drawing/2014/chart" uri="{C3380CC4-5D6E-409C-BE32-E72D297353CC}">
              <c16:uniqueId val="{0000000A-C983-47F9-B0A4-FEE5CA1FE302}"/>
            </c:ext>
          </c:extLst>
        </c:ser>
        <c:ser>
          <c:idx val="11"/>
          <c:order val="11"/>
          <c:tx>
            <c:strRef>
              <c:f>'elanike veeteenuse hind+ab+km'!$AN$1:$AN$2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hind+ab+km'!$A$3:$AB$51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'elanike veeteenuse hind+ab+km'!$AN$3:$AN$51</c:f>
            </c:numRef>
          </c:val>
          <c:extLst>
            <c:ext xmlns:c16="http://schemas.microsoft.com/office/drawing/2014/chart" uri="{C3380CC4-5D6E-409C-BE32-E72D297353CC}">
              <c16:uniqueId val="{0000000B-C983-47F9-B0A4-FEE5CA1FE302}"/>
            </c:ext>
          </c:extLst>
        </c:ser>
        <c:ser>
          <c:idx val="12"/>
          <c:order val="12"/>
          <c:tx>
            <c:strRef>
              <c:f>'elanike veeteenuse hind+ab+km'!$AO$1:$AO$2</c:f>
              <c:strCache>
                <c:ptCount val="2"/>
                <c:pt idx="0">
                  <c:v>Hind koos abonenttasuga 1 m³ kohta € +KM</c:v>
                </c:pt>
              </c:strCache>
            </c:strRef>
          </c:tx>
          <c:invertIfNegative val="0"/>
          <c:cat>
            <c:strRef>
              <c:f>'elanike veeteenuse hind+ab+km'!$A$3:$AB$51</c:f>
              <c:strCache>
                <c:ptCount val="49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  <c:pt idx="46">
                  <c:v>keskmine</c:v>
                </c:pt>
                <c:pt idx="47">
                  <c:v>* -keskmestatud hind</c:v>
                </c:pt>
                <c:pt idx="48">
                  <c:v>**-põhipiirkonna hind</c:v>
                </c:pt>
              </c:strCache>
            </c:strRef>
          </c:cat>
          <c:val>
            <c:numRef>
              <c:f>'elanike veeteenuse hind+ab+km'!$AO$3:$AO$51</c:f>
              <c:numCache>
                <c:formatCode>0.00</c:formatCode>
                <c:ptCount val="49"/>
                <c:pt idx="0" formatCode="General">
                  <c:v>0</c:v>
                </c:pt>
                <c:pt idx="1">
                  <c:v>3.4428000000000001</c:v>
                </c:pt>
                <c:pt idx="2">
                  <c:v>3.2694528021562732</c:v>
                </c:pt>
                <c:pt idx="3">
                  <c:v>1.8470541893585599</c:v>
                </c:pt>
                <c:pt idx="4">
                  <c:v>2.8774233917234389</c:v>
                </c:pt>
                <c:pt idx="5">
                  <c:v>3.2652070084360805</c:v>
                </c:pt>
                <c:pt idx="6">
                  <c:v>3.9</c:v>
                </c:pt>
                <c:pt idx="7">
                  <c:v>2.4935999999999998</c:v>
                </c:pt>
                <c:pt idx="8">
                  <c:v>2.3351999999999999</c:v>
                </c:pt>
                <c:pt idx="9">
                  <c:v>3.2039999999999997</c:v>
                </c:pt>
                <c:pt idx="10">
                  <c:v>3.456</c:v>
                </c:pt>
                <c:pt idx="11">
                  <c:v>3.51</c:v>
                </c:pt>
                <c:pt idx="12">
                  <c:v>4.2780000000000005</c:v>
                </c:pt>
                <c:pt idx="13">
                  <c:v>2.9880000000000004</c:v>
                </c:pt>
                <c:pt idx="14">
                  <c:v>3.9342224689613405</c:v>
                </c:pt>
                <c:pt idx="15">
                  <c:v>3.8279999999999994</c:v>
                </c:pt>
                <c:pt idx="16">
                  <c:v>4.3680000000000003</c:v>
                </c:pt>
                <c:pt idx="17">
                  <c:v>4.0854600728155344</c:v>
                </c:pt>
                <c:pt idx="18">
                  <c:v>3.126203089689592</c:v>
                </c:pt>
                <c:pt idx="19">
                  <c:v>3.8159999999999998</c:v>
                </c:pt>
                <c:pt idx="20">
                  <c:v>3.6</c:v>
                </c:pt>
                <c:pt idx="21">
                  <c:v>4.1485344206470112</c:v>
                </c:pt>
                <c:pt idx="22">
                  <c:v>2.7</c:v>
                </c:pt>
                <c:pt idx="23">
                  <c:v>3.516</c:v>
                </c:pt>
                <c:pt idx="24">
                  <c:v>2.6760000000000002</c:v>
                </c:pt>
                <c:pt idx="25">
                  <c:v>2.82</c:v>
                </c:pt>
                <c:pt idx="26">
                  <c:v>2.2799999999999998</c:v>
                </c:pt>
                <c:pt idx="27">
                  <c:v>5.0399999999999991</c:v>
                </c:pt>
                <c:pt idx="28">
                  <c:v>2.716500930713547</c:v>
                </c:pt>
                <c:pt idx="29">
                  <c:v>3.1008</c:v>
                </c:pt>
                <c:pt idx="30">
                  <c:v>2.1120000000000001</c:v>
                </c:pt>
                <c:pt idx="31">
                  <c:v>3.3719999999999999</c:v>
                </c:pt>
                <c:pt idx="32">
                  <c:v>2.0759999999999996</c:v>
                </c:pt>
                <c:pt idx="33">
                  <c:v>2.496</c:v>
                </c:pt>
                <c:pt idx="34">
                  <c:v>2.0352000000000001</c:v>
                </c:pt>
                <c:pt idx="35">
                  <c:v>3.9804394582496432</c:v>
                </c:pt>
                <c:pt idx="36">
                  <c:v>4.0704000000000002</c:v>
                </c:pt>
                <c:pt idx="37">
                  <c:v>2.9939999999999998</c:v>
                </c:pt>
                <c:pt idx="38">
                  <c:v>3.1559999999999997</c:v>
                </c:pt>
                <c:pt idx="39">
                  <c:v>3.3528000000000002</c:v>
                </c:pt>
                <c:pt idx="40">
                  <c:v>2.8319999999999999</c:v>
                </c:pt>
                <c:pt idx="41">
                  <c:v>10.371686930893292</c:v>
                </c:pt>
                <c:pt idx="42">
                  <c:v>3.84</c:v>
                </c:pt>
                <c:pt idx="43">
                  <c:v>2.2199999999999998</c:v>
                </c:pt>
                <c:pt idx="44">
                  <c:v>2.2679999999999998</c:v>
                </c:pt>
                <c:pt idx="45">
                  <c:v>3.024</c:v>
                </c:pt>
                <c:pt idx="46">
                  <c:v>3.351621883636541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983-47F9-B0A4-FEE5CA1FE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572544"/>
        <c:axId val="332572936"/>
      </c:barChart>
      <c:catAx>
        <c:axId val="332572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2572936"/>
        <c:crosses val="autoZero"/>
        <c:auto val="1"/>
        <c:lblAlgn val="ctr"/>
        <c:lblOffset val="100"/>
        <c:noMultiLvlLbl val="0"/>
      </c:catAx>
      <c:valAx>
        <c:axId val="332572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2572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Veeteenuse hind ettevõtetele seisuga 30.06.2018(ilma km-ta)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'ettevõtete vee ja kanali hind'!$B$1:$B$2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'ettevõtete vee ja kanali hind'!$A$3:$A$51</c:f>
              <c:strCache>
                <c:ptCount val="48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AS**</c:v>
                </c:pt>
                <c:pt idx="6">
                  <c:v>Järvakandi Komm.OÜ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Kuremaa Enveko AS*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Tõrva Veejõud OÜ*</c:v>
                </c:pt>
                <c:pt idx="36">
                  <c:v>Türi Vesi OÜ**</c:v>
                </c:pt>
                <c:pt idx="37">
                  <c:v>Valga Vesi AS**</c:v>
                </c:pt>
                <c:pt idx="38">
                  <c:v>Velko AV OÜ</c:v>
                </c:pt>
                <c:pt idx="39">
                  <c:v>Vändra MP OÜ</c:v>
                </c:pt>
                <c:pt idx="40">
                  <c:v>Vihula valla Veevärk OÜ</c:v>
                </c:pt>
                <c:pt idx="41">
                  <c:v>Viimsi Vesi AS**</c:v>
                </c:pt>
                <c:pt idx="42">
                  <c:v>Viljandi Veevärk AS</c:v>
                </c:pt>
                <c:pt idx="43">
                  <c:v>Võhma ELKO*</c:v>
                </c:pt>
                <c:pt idx="44">
                  <c:v>Võru Vesi**</c:v>
                </c:pt>
                <c:pt idx="45">
                  <c:v>keskmine</c:v>
                </c:pt>
                <c:pt idx="46">
                  <c:v>* -keskmestatud hind</c:v>
                </c:pt>
                <c:pt idx="47">
                  <c:v>**-põhipiirkonna hind</c:v>
                </c:pt>
              </c:strCache>
            </c:strRef>
          </c:cat>
          <c:val>
            <c:numRef>
              <c:f>'ettevõtete vee ja kanali hind'!$B$3:$B$51</c:f>
            </c:numRef>
          </c:val>
          <c:extLst>
            <c:ext xmlns:c16="http://schemas.microsoft.com/office/drawing/2014/chart" uri="{C3380CC4-5D6E-409C-BE32-E72D297353CC}">
              <c16:uniqueId val="{00000000-74F3-49B4-8DC9-18EF731D8F19}"/>
            </c:ext>
          </c:extLst>
        </c:ser>
        <c:ser>
          <c:idx val="1"/>
          <c:order val="1"/>
          <c:tx>
            <c:strRef>
              <c:f>'ettevõtete vee ja kanali hind'!$C$1:$C$2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'ettevõtete vee ja kanali hind'!$A$3:$A$51</c:f>
              <c:strCache>
                <c:ptCount val="48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AS**</c:v>
                </c:pt>
                <c:pt idx="6">
                  <c:v>Järvakandi Komm.OÜ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Kuremaa Enveko AS*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Tõrva Veejõud OÜ*</c:v>
                </c:pt>
                <c:pt idx="36">
                  <c:v>Türi Vesi OÜ**</c:v>
                </c:pt>
                <c:pt idx="37">
                  <c:v>Valga Vesi AS**</c:v>
                </c:pt>
                <c:pt idx="38">
                  <c:v>Velko AV OÜ</c:v>
                </c:pt>
                <c:pt idx="39">
                  <c:v>Vändra MP OÜ</c:v>
                </c:pt>
                <c:pt idx="40">
                  <c:v>Vihula valla Veevärk OÜ</c:v>
                </c:pt>
                <c:pt idx="41">
                  <c:v>Viimsi Vesi AS**</c:v>
                </c:pt>
                <c:pt idx="42">
                  <c:v>Viljandi Veevärk AS</c:v>
                </c:pt>
                <c:pt idx="43">
                  <c:v>Võhma ELKO*</c:v>
                </c:pt>
                <c:pt idx="44">
                  <c:v>Võru Vesi**</c:v>
                </c:pt>
                <c:pt idx="45">
                  <c:v>keskmine</c:v>
                </c:pt>
                <c:pt idx="46">
                  <c:v>* -keskmestatud hind</c:v>
                </c:pt>
                <c:pt idx="47">
                  <c:v>**-põhipiirkonna hind</c:v>
                </c:pt>
              </c:strCache>
            </c:strRef>
          </c:cat>
          <c:val>
            <c:numRef>
              <c:f>'ettevõtete vee ja kanali hind'!$C$3:$C$51</c:f>
            </c:numRef>
          </c:val>
          <c:extLst>
            <c:ext xmlns:c16="http://schemas.microsoft.com/office/drawing/2014/chart" uri="{C3380CC4-5D6E-409C-BE32-E72D297353CC}">
              <c16:uniqueId val="{00000001-74F3-49B4-8DC9-18EF731D8F19}"/>
            </c:ext>
          </c:extLst>
        </c:ser>
        <c:ser>
          <c:idx val="2"/>
          <c:order val="2"/>
          <c:tx>
            <c:strRef>
              <c:f>'ettevõtete vee ja kanali hind'!$D$1:$D$2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'ettevõtete vee ja kanali hind'!$A$3:$A$51</c:f>
              <c:strCache>
                <c:ptCount val="48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AS**</c:v>
                </c:pt>
                <c:pt idx="6">
                  <c:v>Järvakandi Komm.OÜ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Kuremaa Enveko AS*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Tõrva Veejõud OÜ*</c:v>
                </c:pt>
                <c:pt idx="36">
                  <c:v>Türi Vesi OÜ**</c:v>
                </c:pt>
                <c:pt idx="37">
                  <c:v>Valga Vesi AS**</c:v>
                </c:pt>
                <c:pt idx="38">
                  <c:v>Velko AV OÜ</c:v>
                </c:pt>
                <c:pt idx="39">
                  <c:v>Vändra MP OÜ</c:v>
                </c:pt>
                <c:pt idx="40">
                  <c:v>Vihula valla Veevärk OÜ</c:v>
                </c:pt>
                <c:pt idx="41">
                  <c:v>Viimsi Vesi AS**</c:v>
                </c:pt>
                <c:pt idx="42">
                  <c:v>Viljandi Veevärk AS</c:v>
                </c:pt>
                <c:pt idx="43">
                  <c:v>Võhma ELKO*</c:v>
                </c:pt>
                <c:pt idx="44">
                  <c:v>Võru Vesi**</c:v>
                </c:pt>
                <c:pt idx="45">
                  <c:v>keskmine</c:v>
                </c:pt>
                <c:pt idx="46">
                  <c:v>* -keskmestatud hind</c:v>
                </c:pt>
                <c:pt idx="47">
                  <c:v>**-põhipiirkonna hind</c:v>
                </c:pt>
              </c:strCache>
            </c:strRef>
          </c:cat>
          <c:val>
            <c:numRef>
              <c:f>'ettevõtete vee ja kanali hind'!$D$3:$D$51</c:f>
            </c:numRef>
          </c:val>
          <c:extLst>
            <c:ext xmlns:c16="http://schemas.microsoft.com/office/drawing/2014/chart" uri="{C3380CC4-5D6E-409C-BE32-E72D297353CC}">
              <c16:uniqueId val="{00000002-74F3-49B4-8DC9-18EF731D8F19}"/>
            </c:ext>
          </c:extLst>
        </c:ser>
        <c:ser>
          <c:idx val="3"/>
          <c:order val="3"/>
          <c:tx>
            <c:strRef>
              <c:f>'ettevõtete vee ja kanali hind'!$E$1:$E$2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hind'!$A$3:$A$51</c:f>
              <c:strCache>
                <c:ptCount val="48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AS**</c:v>
                </c:pt>
                <c:pt idx="6">
                  <c:v>Järvakandi Komm.OÜ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Kuremaa Enveko AS*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Tõrva Veejõud OÜ*</c:v>
                </c:pt>
                <c:pt idx="36">
                  <c:v>Türi Vesi OÜ**</c:v>
                </c:pt>
                <c:pt idx="37">
                  <c:v>Valga Vesi AS**</c:v>
                </c:pt>
                <c:pt idx="38">
                  <c:v>Velko AV OÜ</c:v>
                </c:pt>
                <c:pt idx="39">
                  <c:v>Vändra MP OÜ</c:v>
                </c:pt>
                <c:pt idx="40">
                  <c:v>Vihula valla Veevärk OÜ</c:v>
                </c:pt>
                <c:pt idx="41">
                  <c:v>Viimsi Vesi AS**</c:v>
                </c:pt>
                <c:pt idx="42">
                  <c:v>Viljandi Veevärk AS</c:v>
                </c:pt>
                <c:pt idx="43">
                  <c:v>Võhma ELKO*</c:v>
                </c:pt>
                <c:pt idx="44">
                  <c:v>Võru Vesi**</c:v>
                </c:pt>
                <c:pt idx="45">
                  <c:v>keskmine</c:v>
                </c:pt>
                <c:pt idx="46">
                  <c:v>* -keskmestatud hind</c:v>
                </c:pt>
                <c:pt idx="47">
                  <c:v>**-põhipiirkonna hind</c:v>
                </c:pt>
              </c:strCache>
            </c:strRef>
          </c:cat>
          <c:val>
            <c:numRef>
              <c:f>'ettevõtete vee ja kanali hind'!$E$3:$E$51</c:f>
            </c:numRef>
          </c:val>
          <c:extLst>
            <c:ext xmlns:c16="http://schemas.microsoft.com/office/drawing/2014/chart" uri="{C3380CC4-5D6E-409C-BE32-E72D297353CC}">
              <c16:uniqueId val="{00000003-74F3-49B4-8DC9-18EF731D8F19}"/>
            </c:ext>
          </c:extLst>
        </c:ser>
        <c:ser>
          <c:idx val="4"/>
          <c:order val="4"/>
          <c:tx>
            <c:strRef>
              <c:f>'ettevõtete vee ja kanali hind'!$F$1:$F$2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hind'!$A$3:$A$51</c:f>
              <c:strCache>
                <c:ptCount val="48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AS**</c:v>
                </c:pt>
                <c:pt idx="6">
                  <c:v>Järvakandi Komm.OÜ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Kuremaa Enveko AS*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Tõrva Veejõud OÜ*</c:v>
                </c:pt>
                <c:pt idx="36">
                  <c:v>Türi Vesi OÜ**</c:v>
                </c:pt>
                <c:pt idx="37">
                  <c:v>Valga Vesi AS**</c:v>
                </c:pt>
                <c:pt idx="38">
                  <c:v>Velko AV OÜ</c:v>
                </c:pt>
                <c:pt idx="39">
                  <c:v>Vändra MP OÜ</c:v>
                </c:pt>
                <c:pt idx="40">
                  <c:v>Vihula valla Veevärk OÜ</c:v>
                </c:pt>
                <c:pt idx="41">
                  <c:v>Viimsi Vesi AS**</c:v>
                </c:pt>
                <c:pt idx="42">
                  <c:v>Viljandi Veevärk AS</c:v>
                </c:pt>
                <c:pt idx="43">
                  <c:v>Võhma ELKO*</c:v>
                </c:pt>
                <c:pt idx="44">
                  <c:v>Võru Vesi**</c:v>
                </c:pt>
                <c:pt idx="45">
                  <c:v>keskmine</c:v>
                </c:pt>
                <c:pt idx="46">
                  <c:v>* -keskmestatud hind</c:v>
                </c:pt>
                <c:pt idx="47">
                  <c:v>**-põhipiirkonna hind</c:v>
                </c:pt>
              </c:strCache>
            </c:strRef>
          </c:cat>
          <c:val>
            <c:numRef>
              <c:f>'ettevõtete vee ja kanali hind'!$F$3:$F$51</c:f>
            </c:numRef>
          </c:val>
          <c:extLst>
            <c:ext xmlns:c16="http://schemas.microsoft.com/office/drawing/2014/chart" uri="{C3380CC4-5D6E-409C-BE32-E72D297353CC}">
              <c16:uniqueId val="{00000004-74F3-49B4-8DC9-18EF731D8F19}"/>
            </c:ext>
          </c:extLst>
        </c:ser>
        <c:ser>
          <c:idx val="5"/>
          <c:order val="5"/>
          <c:tx>
            <c:strRef>
              <c:f>'ettevõtete vee ja kanali hind'!$G$1:$G$2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hind'!$A$3:$A$51</c:f>
              <c:strCache>
                <c:ptCount val="48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AS**</c:v>
                </c:pt>
                <c:pt idx="6">
                  <c:v>Järvakandi Komm.OÜ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Kuremaa Enveko AS*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Tõrva Veejõud OÜ*</c:v>
                </c:pt>
                <c:pt idx="36">
                  <c:v>Türi Vesi OÜ**</c:v>
                </c:pt>
                <c:pt idx="37">
                  <c:v>Valga Vesi AS**</c:v>
                </c:pt>
                <c:pt idx="38">
                  <c:v>Velko AV OÜ</c:v>
                </c:pt>
                <c:pt idx="39">
                  <c:v>Vändra MP OÜ</c:v>
                </c:pt>
                <c:pt idx="40">
                  <c:v>Vihula valla Veevärk OÜ</c:v>
                </c:pt>
                <c:pt idx="41">
                  <c:v>Viimsi Vesi AS**</c:v>
                </c:pt>
                <c:pt idx="42">
                  <c:v>Viljandi Veevärk AS</c:v>
                </c:pt>
                <c:pt idx="43">
                  <c:v>Võhma ELKO*</c:v>
                </c:pt>
                <c:pt idx="44">
                  <c:v>Võru Vesi**</c:v>
                </c:pt>
                <c:pt idx="45">
                  <c:v>keskmine</c:v>
                </c:pt>
                <c:pt idx="46">
                  <c:v>* -keskmestatud hind</c:v>
                </c:pt>
                <c:pt idx="47">
                  <c:v>**-põhipiirkonna hind</c:v>
                </c:pt>
              </c:strCache>
            </c:strRef>
          </c:cat>
          <c:val>
            <c:numRef>
              <c:f>'ettevõtete vee ja kanali hind'!$G$3:$G$51</c:f>
            </c:numRef>
          </c:val>
          <c:extLst>
            <c:ext xmlns:c16="http://schemas.microsoft.com/office/drawing/2014/chart" uri="{C3380CC4-5D6E-409C-BE32-E72D297353CC}">
              <c16:uniqueId val="{00000005-74F3-49B4-8DC9-18EF731D8F19}"/>
            </c:ext>
          </c:extLst>
        </c:ser>
        <c:ser>
          <c:idx val="6"/>
          <c:order val="6"/>
          <c:tx>
            <c:strRef>
              <c:f>'ettevõtete vee ja kanali hind'!$H$1:$H$2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hind'!$A$3:$A$51</c:f>
              <c:strCache>
                <c:ptCount val="48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AS**</c:v>
                </c:pt>
                <c:pt idx="6">
                  <c:v>Järvakandi Komm.OÜ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Kuremaa Enveko AS*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Tõrva Veejõud OÜ*</c:v>
                </c:pt>
                <c:pt idx="36">
                  <c:v>Türi Vesi OÜ**</c:v>
                </c:pt>
                <c:pt idx="37">
                  <c:v>Valga Vesi AS**</c:v>
                </c:pt>
                <c:pt idx="38">
                  <c:v>Velko AV OÜ</c:v>
                </c:pt>
                <c:pt idx="39">
                  <c:v>Vändra MP OÜ</c:v>
                </c:pt>
                <c:pt idx="40">
                  <c:v>Vihula valla Veevärk OÜ</c:v>
                </c:pt>
                <c:pt idx="41">
                  <c:v>Viimsi Vesi AS**</c:v>
                </c:pt>
                <c:pt idx="42">
                  <c:v>Viljandi Veevärk AS</c:v>
                </c:pt>
                <c:pt idx="43">
                  <c:v>Võhma ELKO*</c:v>
                </c:pt>
                <c:pt idx="44">
                  <c:v>Võru Vesi**</c:v>
                </c:pt>
                <c:pt idx="45">
                  <c:v>keskmine</c:v>
                </c:pt>
                <c:pt idx="46">
                  <c:v>* -keskmestatud hind</c:v>
                </c:pt>
                <c:pt idx="47">
                  <c:v>**-põhipiirkonna hind</c:v>
                </c:pt>
              </c:strCache>
            </c:strRef>
          </c:cat>
          <c:val>
            <c:numRef>
              <c:f>'ettevõtete vee ja kanali hind'!$H$3:$H$51</c:f>
            </c:numRef>
          </c:val>
          <c:extLst>
            <c:ext xmlns:c16="http://schemas.microsoft.com/office/drawing/2014/chart" uri="{C3380CC4-5D6E-409C-BE32-E72D297353CC}">
              <c16:uniqueId val="{00000006-74F3-49B4-8DC9-18EF731D8F19}"/>
            </c:ext>
          </c:extLst>
        </c:ser>
        <c:ser>
          <c:idx val="7"/>
          <c:order val="7"/>
          <c:tx>
            <c:strRef>
              <c:f>'ettevõtete vee ja kanali hind'!$I$1:$I$2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hind'!$A$3:$A$51</c:f>
              <c:strCache>
                <c:ptCount val="48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AS**</c:v>
                </c:pt>
                <c:pt idx="6">
                  <c:v>Järvakandi Komm.OÜ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Kuremaa Enveko AS*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Tõrva Veejõud OÜ*</c:v>
                </c:pt>
                <c:pt idx="36">
                  <c:v>Türi Vesi OÜ**</c:v>
                </c:pt>
                <c:pt idx="37">
                  <c:v>Valga Vesi AS**</c:v>
                </c:pt>
                <c:pt idx="38">
                  <c:v>Velko AV OÜ</c:v>
                </c:pt>
                <c:pt idx="39">
                  <c:v>Vändra MP OÜ</c:v>
                </c:pt>
                <c:pt idx="40">
                  <c:v>Vihula valla Veevärk OÜ</c:v>
                </c:pt>
                <c:pt idx="41">
                  <c:v>Viimsi Vesi AS**</c:v>
                </c:pt>
                <c:pt idx="42">
                  <c:v>Viljandi Veevärk AS</c:v>
                </c:pt>
                <c:pt idx="43">
                  <c:v>Võhma ELKO*</c:v>
                </c:pt>
                <c:pt idx="44">
                  <c:v>Võru Vesi**</c:v>
                </c:pt>
                <c:pt idx="45">
                  <c:v>keskmine</c:v>
                </c:pt>
                <c:pt idx="46">
                  <c:v>* -keskmestatud hind</c:v>
                </c:pt>
                <c:pt idx="47">
                  <c:v>**-põhipiirkonna hind</c:v>
                </c:pt>
              </c:strCache>
            </c:strRef>
          </c:cat>
          <c:val>
            <c:numRef>
              <c:f>'ettevõtete vee ja kanali hind'!$I$3:$I$51</c:f>
            </c:numRef>
          </c:val>
          <c:extLst>
            <c:ext xmlns:c16="http://schemas.microsoft.com/office/drawing/2014/chart" uri="{C3380CC4-5D6E-409C-BE32-E72D297353CC}">
              <c16:uniqueId val="{00000007-74F3-49B4-8DC9-18EF731D8F19}"/>
            </c:ext>
          </c:extLst>
        </c:ser>
        <c:ser>
          <c:idx val="8"/>
          <c:order val="8"/>
          <c:tx>
            <c:strRef>
              <c:f>'ettevõtete vee ja kanali hind'!$J$1:$J$2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'ettevõtete vee ja kanali hind'!$A$3:$A$51</c:f>
              <c:strCache>
                <c:ptCount val="48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AS**</c:v>
                </c:pt>
                <c:pt idx="6">
                  <c:v>Järvakandi Komm.OÜ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Kuremaa Enveko AS*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Tõrva Veejõud OÜ*</c:v>
                </c:pt>
                <c:pt idx="36">
                  <c:v>Türi Vesi OÜ**</c:v>
                </c:pt>
                <c:pt idx="37">
                  <c:v>Valga Vesi AS**</c:v>
                </c:pt>
                <c:pt idx="38">
                  <c:v>Velko AV OÜ</c:v>
                </c:pt>
                <c:pt idx="39">
                  <c:v>Vändra MP OÜ</c:v>
                </c:pt>
                <c:pt idx="40">
                  <c:v>Vihula valla Veevärk OÜ</c:v>
                </c:pt>
                <c:pt idx="41">
                  <c:v>Viimsi Vesi AS**</c:v>
                </c:pt>
                <c:pt idx="42">
                  <c:v>Viljandi Veevärk AS</c:v>
                </c:pt>
                <c:pt idx="43">
                  <c:v>Võhma ELKO*</c:v>
                </c:pt>
                <c:pt idx="44">
                  <c:v>Võru Vesi**</c:v>
                </c:pt>
                <c:pt idx="45">
                  <c:v>keskmine</c:v>
                </c:pt>
                <c:pt idx="46">
                  <c:v>* -keskmestatud hind</c:v>
                </c:pt>
                <c:pt idx="47">
                  <c:v>**-põhipiirkonna hind</c:v>
                </c:pt>
              </c:strCache>
            </c:strRef>
          </c:cat>
          <c:val>
            <c:numRef>
              <c:f>'ettevõtete vee ja kanali hind'!$J$3:$J$51</c:f>
              <c:numCache>
                <c:formatCode>0.000</c:formatCode>
                <c:ptCount val="48"/>
                <c:pt idx="0" formatCode="General">
                  <c:v>0</c:v>
                </c:pt>
                <c:pt idx="1">
                  <c:v>1.3089999999999999</c:v>
                </c:pt>
                <c:pt idx="2">
                  <c:v>1.2210207258130581</c:v>
                </c:pt>
                <c:pt idx="3">
                  <c:v>0.98005006365853131</c:v>
                </c:pt>
                <c:pt idx="4">
                  <c:v>0.97</c:v>
                </c:pt>
                <c:pt idx="5">
                  <c:v>1.36</c:v>
                </c:pt>
                <c:pt idx="6">
                  <c:v>0.94799999999999995</c:v>
                </c:pt>
                <c:pt idx="7">
                  <c:v>1.5669999999999999</c:v>
                </c:pt>
                <c:pt idx="8">
                  <c:v>1.02</c:v>
                </c:pt>
                <c:pt idx="9">
                  <c:v>0.89</c:v>
                </c:pt>
                <c:pt idx="10">
                  <c:v>1.43</c:v>
                </c:pt>
                <c:pt idx="11">
                  <c:v>1.4650000000000001</c:v>
                </c:pt>
                <c:pt idx="12">
                  <c:v>1.1200000000000001</c:v>
                </c:pt>
                <c:pt idx="13">
                  <c:v>1.83</c:v>
                </c:pt>
                <c:pt idx="14">
                  <c:v>1.27</c:v>
                </c:pt>
                <c:pt idx="15">
                  <c:v>1.3</c:v>
                </c:pt>
                <c:pt idx="16">
                  <c:v>1.4830000000000001</c:v>
                </c:pt>
                <c:pt idx="17">
                  <c:v>0.95328319162851538</c:v>
                </c:pt>
                <c:pt idx="18">
                  <c:v>1.23</c:v>
                </c:pt>
                <c:pt idx="19">
                  <c:v>1.33</c:v>
                </c:pt>
                <c:pt idx="20">
                  <c:v>0.97699999999999998</c:v>
                </c:pt>
                <c:pt idx="21">
                  <c:v>0.875</c:v>
                </c:pt>
                <c:pt idx="22">
                  <c:v>1.52</c:v>
                </c:pt>
                <c:pt idx="23">
                  <c:v>1</c:v>
                </c:pt>
                <c:pt idx="24">
                  <c:v>1.2</c:v>
                </c:pt>
                <c:pt idx="25">
                  <c:v>0.76</c:v>
                </c:pt>
                <c:pt idx="26">
                  <c:v>2.14</c:v>
                </c:pt>
                <c:pt idx="27">
                  <c:v>0.95799999999999996</c:v>
                </c:pt>
                <c:pt idx="28">
                  <c:v>1.444</c:v>
                </c:pt>
                <c:pt idx="29">
                  <c:v>1.04</c:v>
                </c:pt>
                <c:pt idx="30">
                  <c:v>1.87</c:v>
                </c:pt>
                <c:pt idx="31">
                  <c:v>2.3199999999999998</c:v>
                </c:pt>
                <c:pt idx="32">
                  <c:v>1.05</c:v>
                </c:pt>
                <c:pt idx="33">
                  <c:v>0.61599999999999999</c:v>
                </c:pt>
                <c:pt idx="34">
                  <c:v>1.49</c:v>
                </c:pt>
                <c:pt idx="35">
                  <c:v>1.361</c:v>
                </c:pt>
                <c:pt idx="36">
                  <c:v>1.2509999999999999</c:v>
                </c:pt>
                <c:pt idx="37">
                  <c:v>1</c:v>
                </c:pt>
                <c:pt idx="38">
                  <c:v>0.879</c:v>
                </c:pt>
                <c:pt idx="39">
                  <c:v>0.81</c:v>
                </c:pt>
                <c:pt idx="40">
                  <c:v>1.75</c:v>
                </c:pt>
                <c:pt idx="41">
                  <c:v>1.47</c:v>
                </c:pt>
                <c:pt idx="42">
                  <c:v>0.77</c:v>
                </c:pt>
                <c:pt idx="43">
                  <c:v>0.85</c:v>
                </c:pt>
                <c:pt idx="44">
                  <c:v>0.98</c:v>
                </c:pt>
                <c:pt idx="45" formatCode="0.00">
                  <c:v>1.2012745329133356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4F3-49B4-8DC9-18EF731D8F19}"/>
            </c:ext>
          </c:extLst>
        </c:ser>
        <c:ser>
          <c:idx val="9"/>
          <c:order val="9"/>
          <c:tx>
            <c:strRef>
              <c:f>'ettevõtete vee ja kanali hind'!$K$1:$K$2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'ettevõtete vee ja kanali hind'!$A$3:$A$51</c:f>
              <c:strCache>
                <c:ptCount val="48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AS**</c:v>
                </c:pt>
                <c:pt idx="6">
                  <c:v>Järvakandi Komm.OÜ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Kuremaa Enveko AS*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Tõrva Veejõud OÜ*</c:v>
                </c:pt>
                <c:pt idx="36">
                  <c:v>Türi Vesi OÜ**</c:v>
                </c:pt>
                <c:pt idx="37">
                  <c:v>Valga Vesi AS**</c:v>
                </c:pt>
                <c:pt idx="38">
                  <c:v>Velko AV OÜ</c:v>
                </c:pt>
                <c:pt idx="39">
                  <c:v>Vändra MP OÜ</c:v>
                </c:pt>
                <c:pt idx="40">
                  <c:v>Vihula valla Veevärk OÜ</c:v>
                </c:pt>
                <c:pt idx="41">
                  <c:v>Viimsi Vesi AS**</c:v>
                </c:pt>
                <c:pt idx="42">
                  <c:v>Viljandi Veevärk AS</c:v>
                </c:pt>
                <c:pt idx="43">
                  <c:v>Võhma ELKO*</c:v>
                </c:pt>
                <c:pt idx="44">
                  <c:v>Võru Vesi**</c:v>
                </c:pt>
                <c:pt idx="45">
                  <c:v>keskmine</c:v>
                </c:pt>
                <c:pt idx="46">
                  <c:v>* -keskmestatud hind</c:v>
                </c:pt>
                <c:pt idx="47">
                  <c:v>**-põhipiirkonna hind</c:v>
                </c:pt>
              </c:strCache>
            </c:strRef>
          </c:cat>
          <c:val>
            <c:numRef>
              <c:f>'ettevõtete vee ja kanali hind'!$K$3:$K$51</c:f>
            </c:numRef>
          </c:val>
          <c:extLst>
            <c:ext xmlns:c16="http://schemas.microsoft.com/office/drawing/2014/chart" uri="{C3380CC4-5D6E-409C-BE32-E72D297353CC}">
              <c16:uniqueId val="{00000009-74F3-49B4-8DC9-18EF731D8F19}"/>
            </c:ext>
          </c:extLst>
        </c:ser>
        <c:ser>
          <c:idx val="10"/>
          <c:order val="10"/>
          <c:tx>
            <c:strRef>
              <c:f>'ettevõtete vee ja kanali hind'!$L$1:$L$2</c:f>
              <c:strCache>
                <c:ptCount val="2"/>
                <c:pt idx="1">
                  <c:v>Kanali hind €</c:v>
                </c:pt>
              </c:strCache>
            </c:strRef>
          </c:tx>
          <c:invertIfNegative val="0"/>
          <c:cat>
            <c:strRef>
              <c:f>'ettevõtete vee ja kanali hind'!$A$3:$A$51</c:f>
              <c:strCache>
                <c:ptCount val="48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AS**</c:v>
                </c:pt>
                <c:pt idx="6">
                  <c:v>Järvakandi Komm.OÜ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Kuremaa Enveko AS*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Tõrva Veejõud OÜ*</c:v>
                </c:pt>
                <c:pt idx="36">
                  <c:v>Türi Vesi OÜ**</c:v>
                </c:pt>
                <c:pt idx="37">
                  <c:v>Valga Vesi AS**</c:v>
                </c:pt>
                <c:pt idx="38">
                  <c:v>Velko AV OÜ</c:v>
                </c:pt>
                <c:pt idx="39">
                  <c:v>Vändra MP OÜ</c:v>
                </c:pt>
                <c:pt idx="40">
                  <c:v>Vihula valla Veevärk OÜ</c:v>
                </c:pt>
                <c:pt idx="41">
                  <c:v>Viimsi Vesi AS**</c:v>
                </c:pt>
                <c:pt idx="42">
                  <c:v>Viljandi Veevärk AS</c:v>
                </c:pt>
                <c:pt idx="43">
                  <c:v>Võhma ELKO*</c:v>
                </c:pt>
                <c:pt idx="44">
                  <c:v>Võru Vesi**</c:v>
                </c:pt>
                <c:pt idx="45">
                  <c:v>keskmine</c:v>
                </c:pt>
                <c:pt idx="46">
                  <c:v>* -keskmestatud hind</c:v>
                </c:pt>
                <c:pt idx="47">
                  <c:v>**-põhipiirkonna hind</c:v>
                </c:pt>
              </c:strCache>
            </c:strRef>
          </c:cat>
          <c:val>
            <c:numRef>
              <c:f>'ettevõtete vee ja kanali hind'!$L$3:$L$51</c:f>
              <c:numCache>
                <c:formatCode>0.000</c:formatCode>
                <c:ptCount val="48"/>
                <c:pt idx="0" formatCode="General">
                  <c:v>0</c:v>
                </c:pt>
                <c:pt idx="1">
                  <c:v>1.73</c:v>
                </c:pt>
                <c:pt idx="2">
                  <c:v>1.7380048739562941</c:v>
                </c:pt>
                <c:pt idx="3">
                  <c:v>1.5009814368235095</c:v>
                </c:pt>
                <c:pt idx="4">
                  <c:v>1.55</c:v>
                </c:pt>
                <c:pt idx="5">
                  <c:v>2.0499999999999998</c:v>
                </c:pt>
                <c:pt idx="6">
                  <c:v>1.1299999999999999</c:v>
                </c:pt>
                <c:pt idx="7">
                  <c:v>0.71699999999999997</c:v>
                </c:pt>
                <c:pt idx="8">
                  <c:v>1.65</c:v>
                </c:pt>
                <c:pt idx="9">
                  <c:v>1.99</c:v>
                </c:pt>
                <c:pt idx="10">
                  <c:v>1.585</c:v>
                </c:pt>
                <c:pt idx="11">
                  <c:v>2.1</c:v>
                </c:pt>
                <c:pt idx="12">
                  <c:v>1.37</c:v>
                </c:pt>
                <c:pt idx="13">
                  <c:v>2.77</c:v>
                </c:pt>
                <c:pt idx="14">
                  <c:v>2.4</c:v>
                </c:pt>
                <c:pt idx="15">
                  <c:v>2.34</c:v>
                </c:pt>
                <c:pt idx="16">
                  <c:v>1.843</c:v>
                </c:pt>
                <c:pt idx="17">
                  <c:v>2.1676453376919507</c:v>
                </c:pt>
                <c:pt idx="18">
                  <c:v>1.95</c:v>
                </c:pt>
                <c:pt idx="19">
                  <c:v>1.67</c:v>
                </c:pt>
                <c:pt idx="20">
                  <c:v>2.9359999999999999</c:v>
                </c:pt>
                <c:pt idx="21">
                  <c:v>1.375</c:v>
                </c:pt>
                <c:pt idx="22">
                  <c:v>1.63</c:v>
                </c:pt>
                <c:pt idx="23">
                  <c:v>1.64</c:v>
                </c:pt>
                <c:pt idx="24">
                  <c:v>1.1499999999999999</c:v>
                </c:pt>
                <c:pt idx="25">
                  <c:v>1.1399999999999999</c:v>
                </c:pt>
                <c:pt idx="26">
                  <c:v>2.39</c:v>
                </c:pt>
                <c:pt idx="27">
                  <c:v>1.2829999999999999</c:v>
                </c:pt>
                <c:pt idx="28">
                  <c:v>1.97</c:v>
                </c:pt>
                <c:pt idx="29">
                  <c:v>0.98</c:v>
                </c:pt>
                <c:pt idx="30">
                  <c:v>2.82</c:v>
                </c:pt>
                <c:pt idx="31">
                  <c:v>1.72</c:v>
                </c:pt>
                <c:pt idx="32">
                  <c:v>1.37</c:v>
                </c:pt>
                <c:pt idx="33">
                  <c:v>1.08</c:v>
                </c:pt>
                <c:pt idx="34">
                  <c:v>2.16</c:v>
                </c:pt>
                <c:pt idx="35">
                  <c:v>2.0310000000000001</c:v>
                </c:pt>
                <c:pt idx="36">
                  <c:v>1.464</c:v>
                </c:pt>
                <c:pt idx="37">
                  <c:v>1.63</c:v>
                </c:pt>
                <c:pt idx="38">
                  <c:v>1.915</c:v>
                </c:pt>
                <c:pt idx="39">
                  <c:v>1.55</c:v>
                </c:pt>
                <c:pt idx="40">
                  <c:v>3.1</c:v>
                </c:pt>
                <c:pt idx="41">
                  <c:v>2.2000000000000002</c:v>
                </c:pt>
                <c:pt idx="42">
                  <c:v>1.08</c:v>
                </c:pt>
                <c:pt idx="43">
                  <c:v>1.04</c:v>
                </c:pt>
                <c:pt idx="44">
                  <c:v>1.54</c:v>
                </c:pt>
                <c:pt idx="45" formatCode="0.00">
                  <c:v>1.7210140366327058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4F3-49B4-8DC9-18EF731D8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574112"/>
        <c:axId val="332574896"/>
      </c:barChart>
      <c:catAx>
        <c:axId val="332574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2574896"/>
        <c:crosses val="autoZero"/>
        <c:auto val="1"/>
        <c:lblAlgn val="ctr"/>
        <c:lblOffset val="100"/>
        <c:noMultiLvlLbl val="0"/>
      </c:catAx>
      <c:valAx>
        <c:axId val="332574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2574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Tulu 1m</a:t>
            </a:r>
            <a:r>
              <a:rPr lang="et-EE">
                <a:latin typeface="Calibri"/>
              </a:rPr>
              <a:t>³</a:t>
            </a:r>
            <a:r>
              <a:rPr lang="et-EE"/>
              <a:t> vee</a:t>
            </a:r>
            <a:r>
              <a:rPr lang="et-EE" baseline="0"/>
              <a:t> müügi kohta 01.01.2018-30.06.2018</a:t>
            </a:r>
            <a:endParaRPr lang="et-EE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'tulu 1m3 vee müügist'!$AC$1:$AC$2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'tulu 1m3 vee müügist'!$A$3:$AB$51</c:f>
              <c:strCache>
                <c:ptCount val="46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</c:strCache>
            </c:strRef>
          </c:cat>
          <c:val>
            <c:numRef>
              <c:f>'tulu 1m3 vee müügist'!$AC$3:$AC$51</c:f>
            </c:numRef>
          </c:val>
          <c:extLst>
            <c:ext xmlns:c16="http://schemas.microsoft.com/office/drawing/2014/chart" uri="{C3380CC4-5D6E-409C-BE32-E72D297353CC}">
              <c16:uniqueId val="{00000000-2F25-45C8-98C5-B59ED7CF3DEA}"/>
            </c:ext>
          </c:extLst>
        </c:ser>
        <c:ser>
          <c:idx val="1"/>
          <c:order val="1"/>
          <c:tx>
            <c:strRef>
              <c:f>'tulu 1m3 vee müügist'!$AD$1:$AD$2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'tulu 1m3 vee müügist'!$A$3:$AB$51</c:f>
              <c:strCache>
                <c:ptCount val="46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</c:strCache>
            </c:strRef>
          </c:cat>
          <c:val>
            <c:numRef>
              <c:f>'tulu 1m3 vee müügist'!$AD$3:$AD$51</c:f>
            </c:numRef>
          </c:val>
          <c:extLst>
            <c:ext xmlns:c16="http://schemas.microsoft.com/office/drawing/2014/chart" uri="{C3380CC4-5D6E-409C-BE32-E72D297353CC}">
              <c16:uniqueId val="{00000001-2F25-45C8-98C5-B59ED7CF3DEA}"/>
            </c:ext>
          </c:extLst>
        </c:ser>
        <c:ser>
          <c:idx val="2"/>
          <c:order val="2"/>
          <c:tx>
            <c:strRef>
              <c:f>'tulu 1m3 vee müügist'!$AE$1:$AE$2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'tulu 1m3 vee müügist'!$A$3:$AB$51</c:f>
              <c:strCache>
                <c:ptCount val="46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</c:strCache>
            </c:strRef>
          </c:cat>
          <c:val>
            <c:numRef>
              <c:f>'tulu 1m3 vee müügist'!$AE$3:$AE$51</c:f>
            </c:numRef>
          </c:val>
          <c:extLst>
            <c:ext xmlns:c16="http://schemas.microsoft.com/office/drawing/2014/chart" uri="{C3380CC4-5D6E-409C-BE32-E72D297353CC}">
              <c16:uniqueId val="{00000002-2F25-45C8-98C5-B59ED7CF3DEA}"/>
            </c:ext>
          </c:extLst>
        </c:ser>
        <c:ser>
          <c:idx val="3"/>
          <c:order val="3"/>
          <c:tx>
            <c:strRef>
              <c:f>'tulu 1m3 vee müügist'!$AF$1:$AF$2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'tulu 1m3 vee müügist'!$A$3:$AB$51</c:f>
              <c:strCache>
                <c:ptCount val="46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</c:strCache>
            </c:strRef>
          </c:cat>
          <c:val>
            <c:numRef>
              <c:f>'tulu 1m3 vee müügist'!$AF$3:$AF$51</c:f>
            </c:numRef>
          </c:val>
          <c:extLst>
            <c:ext xmlns:c16="http://schemas.microsoft.com/office/drawing/2014/chart" uri="{C3380CC4-5D6E-409C-BE32-E72D297353CC}">
              <c16:uniqueId val="{00000003-2F25-45C8-98C5-B59ED7CF3DEA}"/>
            </c:ext>
          </c:extLst>
        </c:ser>
        <c:ser>
          <c:idx val="4"/>
          <c:order val="4"/>
          <c:tx>
            <c:strRef>
              <c:f>'tulu 1m3 vee müügist'!$AG$1:$AG$2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'tulu 1m3 vee müügist'!$A$3:$AB$51</c:f>
              <c:strCache>
                <c:ptCount val="46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</c:strCache>
            </c:strRef>
          </c:cat>
          <c:val>
            <c:numRef>
              <c:f>'tulu 1m3 vee müügist'!$AG$3:$AG$51</c:f>
              <c:numCache>
                <c:formatCode>0.00</c:formatCode>
                <c:ptCount val="49"/>
                <c:pt idx="0" formatCode="General">
                  <c:v>0</c:v>
                </c:pt>
                <c:pt idx="1">
                  <c:v>1.3074518457224291</c:v>
                </c:pt>
                <c:pt idx="2">
                  <c:v>1.2252184690691728</c:v>
                </c:pt>
                <c:pt idx="3">
                  <c:v>0.84843470711403912</c:v>
                </c:pt>
                <c:pt idx="4">
                  <c:v>0.9793245311902028</c:v>
                </c:pt>
                <c:pt idx="5">
                  <c:v>1.1709928617780663</c:v>
                </c:pt>
                <c:pt idx="6">
                  <c:v>1.2382403010482932</c:v>
                </c:pt>
                <c:pt idx="7">
                  <c:v>0.94803404945277669</c:v>
                </c:pt>
                <c:pt idx="8">
                  <c:v>1.2220274355898781</c:v>
                </c:pt>
                <c:pt idx="9">
                  <c:v>1.0200006182571333</c:v>
                </c:pt>
                <c:pt idx="10">
                  <c:v>1.4240147136100894</c:v>
                </c:pt>
                <c:pt idx="11">
                  <c:v>1.3599984221840917</c:v>
                </c:pt>
                <c:pt idx="12">
                  <c:v>1.4214058199585613</c:v>
                </c:pt>
                <c:pt idx="13">
                  <c:v>1.1200534335901726</c:v>
                </c:pt>
                <c:pt idx="14">
                  <c:v>1.4685197335217521</c:v>
                </c:pt>
                <c:pt idx="15">
                  <c:v>1.1017675012678676</c:v>
                </c:pt>
                <c:pt idx="16">
                  <c:v>1.2998322824448549</c:v>
                </c:pt>
                <c:pt idx="17">
                  <c:v>1.5236650485436891</c:v>
                </c:pt>
                <c:pt idx="18">
                  <c:v>0.90080192384147706</c:v>
                </c:pt>
                <c:pt idx="19">
                  <c:v>0</c:v>
                </c:pt>
                <c:pt idx="20">
                  <c:v>1.3300027231404095</c:v>
                </c:pt>
                <c:pt idx="21">
                  <c:v>0.95264062635426006</c:v>
                </c:pt>
                <c:pt idx="22">
                  <c:v>0.87477073552547169</c:v>
                </c:pt>
                <c:pt idx="23">
                  <c:v>1.5134848700548884</c:v>
                </c:pt>
                <c:pt idx="24">
                  <c:v>0.74655435618158783</c:v>
                </c:pt>
                <c:pt idx="25">
                  <c:v>1.1999982129055029</c:v>
                </c:pt>
                <c:pt idx="26">
                  <c:v>0.75997384635843779</c:v>
                </c:pt>
                <c:pt idx="27">
                  <c:v>2.0899714109535292</c:v>
                </c:pt>
                <c:pt idx="28">
                  <c:v>0.96087912087912086</c:v>
                </c:pt>
                <c:pt idx="29">
                  <c:v>1.2722125273827645</c:v>
                </c:pt>
                <c:pt idx="30">
                  <c:v>0.93007886665693007</c:v>
                </c:pt>
                <c:pt idx="31">
                  <c:v>1.119997953781029</c:v>
                </c:pt>
                <c:pt idx="32">
                  <c:v>0.95006192035222947</c:v>
                </c:pt>
                <c:pt idx="33">
                  <c:v>0.90000129147240771</c:v>
                </c:pt>
                <c:pt idx="34">
                  <c:v>0.61694307062017484</c:v>
                </c:pt>
                <c:pt idx="35">
                  <c:v>1.3747020416623486</c:v>
                </c:pt>
                <c:pt idx="36">
                  <c:v>1.3608645652109812</c:v>
                </c:pt>
                <c:pt idx="37">
                  <c:v>1.1522026898231494</c:v>
                </c:pt>
                <c:pt idx="38">
                  <c:v>1.0139934221914488</c:v>
                </c:pt>
                <c:pt idx="39">
                  <c:v>0.87929846871191641</c:v>
                </c:pt>
                <c:pt idx="40">
                  <c:v>0.80986288917506255</c:v>
                </c:pt>
                <c:pt idx="41">
                  <c:v>3.2639430184115037</c:v>
                </c:pt>
                <c:pt idx="42">
                  <c:v>1.2612198807504107</c:v>
                </c:pt>
                <c:pt idx="43">
                  <c:v>0.77000141937925815</c:v>
                </c:pt>
                <c:pt idx="44">
                  <c:v>0.8720671633492717</c:v>
                </c:pt>
                <c:pt idx="45">
                  <c:v>1.0082372821508738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25-45C8-98C5-B59ED7CF3DEA}"/>
            </c:ext>
          </c:extLst>
        </c:ser>
        <c:ser>
          <c:idx val="5"/>
          <c:order val="5"/>
          <c:tx>
            <c:strRef>
              <c:f>'tulu 1m3 vee müügist'!$AH$1:$AH$2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'tulu 1m3 vee müügist'!$A$3:$AB$51</c:f>
              <c:strCache>
                <c:ptCount val="46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</c:strCache>
            </c:strRef>
          </c:cat>
          <c:val>
            <c:numRef>
              <c:f>'tulu 1m3 vee müügist'!$AH$3:$AH$51</c:f>
            </c:numRef>
          </c:val>
          <c:extLst>
            <c:ext xmlns:c16="http://schemas.microsoft.com/office/drawing/2014/chart" uri="{C3380CC4-5D6E-409C-BE32-E72D297353CC}">
              <c16:uniqueId val="{00000005-2F25-45C8-98C5-B59ED7CF3DEA}"/>
            </c:ext>
          </c:extLst>
        </c:ser>
        <c:ser>
          <c:idx val="6"/>
          <c:order val="6"/>
          <c:tx>
            <c:strRef>
              <c:f>'tulu 1m3 vee müügist'!$AI$1:$AI$2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'tulu 1m3 vee müügist'!$A$3:$AB$51</c:f>
              <c:strCache>
                <c:ptCount val="46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</c:strCache>
            </c:strRef>
          </c:cat>
          <c:val>
            <c:numRef>
              <c:f>'tulu 1m3 vee müügist'!$AI$3:$AI$51</c:f>
              <c:numCache>
                <c:formatCode>0.00</c:formatCode>
                <c:ptCount val="49"/>
                <c:pt idx="0" formatCode="General">
                  <c:v>0</c:v>
                </c:pt>
                <c:pt idx="1">
                  <c:v>1.3093049971280872</c:v>
                </c:pt>
                <c:pt idx="2">
                  <c:v>1.2210207258130581</c:v>
                </c:pt>
                <c:pt idx="3">
                  <c:v>0</c:v>
                </c:pt>
                <c:pt idx="4">
                  <c:v>0.98005006365853131</c:v>
                </c:pt>
                <c:pt idx="5">
                  <c:v>1.0612602100350057</c:v>
                </c:pt>
                <c:pt idx="6">
                  <c:v>1.3170886746477382</c:v>
                </c:pt>
                <c:pt idx="7">
                  <c:v>0.94809445873275655</c:v>
                </c:pt>
                <c:pt idx="8">
                  <c:v>1.5665550686373246</c:v>
                </c:pt>
                <c:pt idx="9">
                  <c:v>1.0199864498644986</c:v>
                </c:pt>
                <c:pt idx="10">
                  <c:v>0.89003126085446338</c:v>
                </c:pt>
                <c:pt idx="11">
                  <c:v>1.4299681281764149</c:v>
                </c:pt>
                <c:pt idx="12">
                  <c:v>1.5805204305570069</c:v>
                </c:pt>
                <c:pt idx="13">
                  <c:v>1.1200061261103575</c:v>
                </c:pt>
                <c:pt idx="14">
                  <c:v>1.8778904665314404</c:v>
                </c:pt>
                <c:pt idx="15">
                  <c:v>1.26993006993007</c:v>
                </c:pt>
                <c:pt idx="16">
                  <c:v>1.307956536978619</c:v>
                </c:pt>
                <c:pt idx="17">
                  <c:v>1.5123221964935496</c:v>
                </c:pt>
                <c:pt idx="18">
                  <c:v>0.95379332897318514</c:v>
                </c:pt>
                <c:pt idx="19">
                  <c:v>0</c:v>
                </c:pt>
                <c:pt idx="20">
                  <c:v>1.3299792501634407</c:v>
                </c:pt>
                <c:pt idx="21">
                  <c:v>0.9773293662903062</c:v>
                </c:pt>
                <c:pt idx="22">
                  <c:v>0.68642956972904823</c:v>
                </c:pt>
                <c:pt idx="23">
                  <c:v>1.5585255749475704</c:v>
                </c:pt>
                <c:pt idx="24">
                  <c:v>0.98881001408908631</c:v>
                </c:pt>
                <c:pt idx="25">
                  <c:v>1.1999979881502048</c:v>
                </c:pt>
                <c:pt idx="26">
                  <c:v>0.76000996684108635</c:v>
                </c:pt>
                <c:pt idx="27">
                  <c:v>2.139865665744765</c:v>
                </c:pt>
                <c:pt idx="28">
                  <c:v>0.95498263425060115</c:v>
                </c:pt>
                <c:pt idx="29">
                  <c:v>1.4436472270452456</c:v>
                </c:pt>
                <c:pt idx="30">
                  <c:v>1.0353884171841337</c:v>
                </c:pt>
                <c:pt idx="31">
                  <c:v>1.6915669681937553</c:v>
                </c:pt>
                <c:pt idx="32">
                  <c:v>2.3200003480027021</c:v>
                </c:pt>
                <c:pt idx="33">
                  <c:v>1.0499958045478701</c:v>
                </c:pt>
                <c:pt idx="34">
                  <c:v>0.61597321624694346</c:v>
                </c:pt>
                <c:pt idx="35">
                  <c:v>1.6436666666666666</c:v>
                </c:pt>
                <c:pt idx="36">
                  <c:v>1.3608430393788131</c:v>
                </c:pt>
                <c:pt idx="37">
                  <c:v>1.2495619911367619</c:v>
                </c:pt>
                <c:pt idx="38">
                  <c:v>1.0071837516598821</c:v>
                </c:pt>
                <c:pt idx="39">
                  <c:v>0.87931819122088462</c:v>
                </c:pt>
                <c:pt idx="40">
                  <c:v>0.80926311179240129</c:v>
                </c:pt>
                <c:pt idx="41">
                  <c:v>1.8207109737248839</c:v>
                </c:pt>
                <c:pt idx="42">
                  <c:v>1.4651801029159521</c:v>
                </c:pt>
                <c:pt idx="43">
                  <c:v>0.77000256759692676</c:v>
                </c:pt>
                <c:pt idx="44">
                  <c:v>0.8961832061068703</c:v>
                </c:pt>
                <c:pt idx="45">
                  <c:v>1.0060173523649594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F25-45C8-98C5-B59ED7CF3DEA}"/>
            </c:ext>
          </c:extLst>
        </c:ser>
        <c:ser>
          <c:idx val="7"/>
          <c:order val="7"/>
          <c:tx>
            <c:strRef>
              <c:f>'tulu 1m3 vee müügist'!$AJ$1:$AJ$2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'tulu 1m3 vee müügist'!$A$3:$AB$51</c:f>
              <c:strCache>
                <c:ptCount val="46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</c:strCache>
            </c:strRef>
          </c:cat>
          <c:val>
            <c:numRef>
              <c:f>'tulu 1m3 vee müügist'!$AJ$3:$AJ$51</c:f>
            </c:numRef>
          </c:val>
          <c:extLst>
            <c:ext xmlns:c16="http://schemas.microsoft.com/office/drawing/2014/chart" uri="{C3380CC4-5D6E-409C-BE32-E72D297353CC}">
              <c16:uniqueId val="{00000007-2F25-45C8-98C5-B59ED7CF3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573328"/>
        <c:axId val="332575680"/>
      </c:barChart>
      <c:catAx>
        <c:axId val="332573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2575680"/>
        <c:crosses val="autoZero"/>
        <c:auto val="1"/>
        <c:lblAlgn val="ctr"/>
        <c:lblOffset val="100"/>
        <c:noMultiLvlLbl val="0"/>
      </c:catAx>
      <c:valAx>
        <c:axId val="332575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2573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tulu 1 m</a:t>
            </a:r>
            <a:r>
              <a:rPr lang="et-EE">
                <a:latin typeface="Calibri"/>
              </a:rPr>
              <a:t>³</a:t>
            </a:r>
            <a:r>
              <a:rPr lang="et-EE"/>
              <a:t> kanalisatsiooniteenuse müügi kohta 01.01.2018-30.06.2018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'tulu 1m3 kanali müügist '!$AC$1:$AC$2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'tulu 1m3 kanali müügist '!$A$3:$AB$51</c:f>
              <c:strCache>
                <c:ptCount val="46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</c:strCache>
            </c:strRef>
          </c:cat>
          <c:val>
            <c:numRef>
              <c:f>'tulu 1m3 kanali müügist '!$AC$3:$AC$51</c:f>
            </c:numRef>
          </c:val>
          <c:extLst>
            <c:ext xmlns:c16="http://schemas.microsoft.com/office/drawing/2014/chart" uri="{C3380CC4-5D6E-409C-BE32-E72D297353CC}">
              <c16:uniqueId val="{00000000-FF19-4DC0-91C7-914F00D8080F}"/>
            </c:ext>
          </c:extLst>
        </c:ser>
        <c:ser>
          <c:idx val="1"/>
          <c:order val="1"/>
          <c:tx>
            <c:strRef>
              <c:f>'tulu 1m3 kanali müügist '!$AD$1:$AD$2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'tulu 1m3 kanali müügist '!$A$3:$AB$51</c:f>
              <c:strCache>
                <c:ptCount val="46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</c:strCache>
            </c:strRef>
          </c:cat>
          <c:val>
            <c:numRef>
              <c:f>'tulu 1m3 kanali müügist '!$AD$3:$AD$51</c:f>
            </c:numRef>
          </c:val>
          <c:extLst>
            <c:ext xmlns:c16="http://schemas.microsoft.com/office/drawing/2014/chart" uri="{C3380CC4-5D6E-409C-BE32-E72D297353CC}">
              <c16:uniqueId val="{00000001-FF19-4DC0-91C7-914F00D8080F}"/>
            </c:ext>
          </c:extLst>
        </c:ser>
        <c:ser>
          <c:idx val="2"/>
          <c:order val="2"/>
          <c:tx>
            <c:strRef>
              <c:f>'tulu 1m3 kanali müügist '!$AE$1:$AE$2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'tulu 1m3 kanali müügist '!$A$3:$AB$51</c:f>
              <c:strCache>
                <c:ptCount val="46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</c:strCache>
            </c:strRef>
          </c:cat>
          <c:val>
            <c:numRef>
              <c:f>'tulu 1m3 kanali müügist '!$AE$3:$AE$51</c:f>
            </c:numRef>
          </c:val>
          <c:extLst>
            <c:ext xmlns:c16="http://schemas.microsoft.com/office/drawing/2014/chart" uri="{C3380CC4-5D6E-409C-BE32-E72D297353CC}">
              <c16:uniqueId val="{00000002-FF19-4DC0-91C7-914F00D8080F}"/>
            </c:ext>
          </c:extLst>
        </c:ser>
        <c:ser>
          <c:idx val="3"/>
          <c:order val="3"/>
          <c:tx>
            <c:strRef>
              <c:f>'tulu 1m3 kanali müügist '!$AF$1:$AF$2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'tulu 1m3 kanali müügist '!$A$3:$AB$51</c:f>
              <c:strCache>
                <c:ptCount val="46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</c:strCache>
            </c:strRef>
          </c:cat>
          <c:val>
            <c:numRef>
              <c:f>'tulu 1m3 kanali müügist '!$AF$3:$AF$51</c:f>
            </c:numRef>
          </c:val>
          <c:extLst>
            <c:ext xmlns:c16="http://schemas.microsoft.com/office/drawing/2014/chart" uri="{C3380CC4-5D6E-409C-BE32-E72D297353CC}">
              <c16:uniqueId val="{00000003-FF19-4DC0-91C7-914F00D8080F}"/>
            </c:ext>
          </c:extLst>
        </c:ser>
        <c:ser>
          <c:idx val="4"/>
          <c:order val="4"/>
          <c:tx>
            <c:strRef>
              <c:f>'tulu 1m3 kanali müügist '!$AG$1:$AG$2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'tulu 1m3 kanali müügist '!$A$3:$AB$51</c:f>
              <c:strCache>
                <c:ptCount val="46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</c:strCache>
            </c:strRef>
          </c:cat>
          <c:val>
            <c:numRef>
              <c:f>'tulu 1m3 kanali müügist '!$AG$3:$AG$51</c:f>
            </c:numRef>
          </c:val>
          <c:extLst>
            <c:ext xmlns:c16="http://schemas.microsoft.com/office/drawing/2014/chart" uri="{C3380CC4-5D6E-409C-BE32-E72D297353CC}">
              <c16:uniqueId val="{00000004-FF19-4DC0-91C7-914F00D8080F}"/>
            </c:ext>
          </c:extLst>
        </c:ser>
        <c:ser>
          <c:idx val="5"/>
          <c:order val="5"/>
          <c:tx>
            <c:strRef>
              <c:f>'tulu 1m3 kanali müügist '!$AH$1:$AH$2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'tulu 1m3 kanali müügist '!$A$3:$AB$51</c:f>
              <c:strCache>
                <c:ptCount val="46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</c:strCache>
            </c:strRef>
          </c:cat>
          <c:val>
            <c:numRef>
              <c:f>'tulu 1m3 kanali müügist '!$AH$3:$AH$51</c:f>
              <c:numCache>
                <c:formatCode>0.00</c:formatCode>
                <c:ptCount val="49"/>
                <c:pt idx="0" formatCode="General">
                  <c:v>0</c:v>
                </c:pt>
                <c:pt idx="1">
                  <c:v>1.5616830266857398</c:v>
                </c:pt>
                <c:pt idx="2">
                  <c:v>1.4993255327277215</c:v>
                </c:pt>
                <c:pt idx="3">
                  <c:v>0.69109245591300905</c:v>
                </c:pt>
                <c:pt idx="4">
                  <c:v>1.4185282952459966</c:v>
                </c:pt>
                <c:pt idx="5">
                  <c:v>1.5500673551863495</c:v>
                </c:pt>
                <c:pt idx="6">
                  <c:v>1.8579521901340337</c:v>
                </c:pt>
                <c:pt idx="7">
                  <c:v>1.1294559099437149</c:v>
                </c:pt>
                <c:pt idx="8">
                  <c:v>0.72405638842689601</c:v>
                </c:pt>
                <c:pt idx="9">
                  <c:v>1.649995347538848</c:v>
                </c:pt>
                <c:pt idx="10">
                  <c:v>1.9900117992481412</c:v>
                </c:pt>
                <c:pt idx="11">
                  <c:v>1.5648586387434553</c:v>
                </c:pt>
                <c:pt idx="12">
                  <c:v>1.9767108563238982</c:v>
                </c:pt>
                <c:pt idx="13">
                  <c:v>1.3699957800944982</c:v>
                </c:pt>
                <c:pt idx="14">
                  <c:v>1.8100133458423076</c:v>
                </c:pt>
                <c:pt idx="15">
                  <c:v>2.0905311478249571</c:v>
                </c:pt>
                <c:pt idx="16">
                  <c:v>2.339954518030352</c:v>
                </c:pt>
                <c:pt idx="17">
                  <c:v>1.8821022727272727</c:v>
                </c:pt>
                <c:pt idx="18">
                  <c:v>1.7043673175665164</c:v>
                </c:pt>
                <c:pt idx="19">
                  <c:v>0</c:v>
                </c:pt>
                <c:pt idx="20">
                  <c:v>1.6700052841427677</c:v>
                </c:pt>
                <c:pt idx="21">
                  <c:v>2.5044060100964844</c:v>
                </c:pt>
                <c:pt idx="22">
                  <c:v>1.3762268758599219</c:v>
                </c:pt>
                <c:pt idx="23">
                  <c:v>1.5958881773983162</c:v>
                </c:pt>
                <c:pt idx="24">
                  <c:v>1.4863227638428775</c:v>
                </c:pt>
                <c:pt idx="25">
                  <c:v>1.1500022656214601</c:v>
                </c:pt>
                <c:pt idx="26">
                  <c:v>1.1400089447543724</c:v>
                </c:pt>
                <c:pt idx="27">
                  <c:v>2.1099870547058543</c:v>
                </c:pt>
                <c:pt idx="28">
                  <c:v>1.3075786674545724</c:v>
                </c:pt>
                <c:pt idx="29">
                  <c:v>1.311754068716094</c:v>
                </c:pt>
                <c:pt idx="30">
                  <c:v>0.83006498804560935</c:v>
                </c:pt>
                <c:pt idx="31">
                  <c:v>1.6900014404181329</c:v>
                </c:pt>
                <c:pt idx="32">
                  <c:v>0.78034558460946102</c:v>
                </c:pt>
                <c:pt idx="33">
                  <c:v>1.1799921228830248</c:v>
                </c:pt>
                <c:pt idx="34">
                  <c:v>1.0867811217676884</c:v>
                </c:pt>
                <c:pt idx="35">
                  <c:v>1.9465007612747416</c:v>
                </c:pt>
                <c:pt idx="36">
                  <c:v>2.0305157337457618</c:v>
                </c:pt>
                <c:pt idx="37">
                  <c:v>1.3582510062202708</c:v>
                </c:pt>
                <c:pt idx="38">
                  <c:v>1.599924464302257</c:v>
                </c:pt>
                <c:pt idx="39">
                  <c:v>1.9149342622766605</c:v>
                </c:pt>
                <c:pt idx="40">
                  <c:v>1.5497806022091087</c:v>
                </c:pt>
                <c:pt idx="41">
                  <c:v>5.1688751057231457</c:v>
                </c:pt>
                <c:pt idx="42">
                  <c:v>1.9449301285634431</c:v>
                </c:pt>
                <c:pt idx="43">
                  <c:v>1.0799987496532242</c:v>
                </c:pt>
                <c:pt idx="44">
                  <c:v>1.1220772158781946</c:v>
                </c:pt>
                <c:pt idx="45">
                  <c:v>1.5300839135868596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19-4DC0-91C7-914F00D8080F}"/>
            </c:ext>
          </c:extLst>
        </c:ser>
        <c:ser>
          <c:idx val="6"/>
          <c:order val="6"/>
          <c:tx>
            <c:strRef>
              <c:f>'tulu 1m3 kanali müügist '!$AI$1:$AI$2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'tulu 1m3 kanali müügist '!$A$3:$AB$51</c:f>
              <c:strCache>
                <c:ptCount val="46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</c:strCache>
            </c:strRef>
          </c:cat>
          <c:val>
            <c:numRef>
              <c:f>'tulu 1m3 kanali müügist '!$AI$3:$AI$51</c:f>
            </c:numRef>
          </c:val>
          <c:extLst>
            <c:ext xmlns:c16="http://schemas.microsoft.com/office/drawing/2014/chart" uri="{C3380CC4-5D6E-409C-BE32-E72D297353CC}">
              <c16:uniqueId val="{00000006-FF19-4DC0-91C7-914F00D8080F}"/>
            </c:ext>
          </c:extLst>
        </c:ser>
        <c:ser>
          <c:idx val="7"/>
          <c:order val="7"/>
          <c:tx>
            <c:strRef>
              <c:f>'tulu 1m3 kanali müügist '!$AJ$1:$AJ$2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'tulu 1m3 kanali müügist '!$A$3:$AB$51</c:f>
              <c:strCache>
                <c:ptCount val="46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</c:strCache>
            </c:strRef>
          </c:cat>
          <c:val>
            <c:numRef>
              <c:f>'tulu 1m3 kanali müügist '!$AJ$3:$AJ$51</c:f>
              <c:numCache>
                <c:formatCode>0.00</c:formatCode>
                <c:ptCount val="49"/>
                <c:pt idx="0" formatCode="General">
                  <c:v>0</c:v>
                </c:pt>
                <c:pt idx="1">
                  <c:v>1.7302842273819055</c:v>
                </c:pt>
                <c:pt idx="2">
                  <c:v>1.7380048739562941</c:v>
                </c:pt>
                <c:pt idx="3">
                  <c:v>0</c:v>
                </c:pt>
                <c:pt idx="4">
                  <c:v>1.5009814368235095</c:v>
                </c:pt>
                <c:pt idx="5">
                  <c:v>1.5955967555040556</c:v>
                </c:pt>
                <c:pt idx="6">
                  <c:v>1.9746130030959754</c:v>
                </c:pt>
                <c:pt idx="7">
                  <c:v>1.1295300444236616</c:v>
                </c:pt>
                <c:pt idx="8">
                  <c:v>0.7172519877340745</c:v>
                </c:pt>
                <c:pt idx="9">
                  <c:v>1.5963066173106517</c:v>
                </c:pt>
                <c:pt idx="10">
                  <c:v>1.9899497487437188</c:v>
                </c:pt>
                <c:pt idx="11">
                  <c:v>1.5863428925573273</c:v>
                </c:pt>
                <c:pt idx="12">
                  <c:v>2.2046087888531622</c:v>
                </c:pt>
                <c:pt idx="13">
                  <c:v>1.3700094688818112</c:v>
                </c:pt>
                <c:pt idx="14">
                  <c:v>2.7698760485789409</c:v>
                </c:pt>
                <c:pt idx="15">
                  <c:v>2.4934403209628888</c:v>
                </c:pt>
                <c:pt idx="16">
                  <c:v>2.3479600940871115</c:v>
                </c:pt>
                <c:pt idx="17">
                  <c:v>1.8427973699940228</c:v>
                </c:pt>
                <c:pt idx="18">
                  <c:v>2.1680388239804667</c:v>
                </c:pt>
                <c:pt idx="19">
                  <c:v>0</c:v>
                </c:pt>
                <c:pt idx="20">
                  <c:v>1.6700299639209928</c:v>
                </c:pt>
                <c:pt idx="21">
                  <c:v>2.936467100555423</c:v>
                </c:pt>
                <c:pt idx="22">
                  <c:v>1.2711270886521999</c:v>
                </c:pt>
                <c:pt idx="23">
                  <c:v>1.7067773058776428</c:v>
                </c:pt>
                <c:pt idx="24">
                  <c:v>1.1021266685825843</c:v>
                </c:pt>
                <c:pt idx="25">
                  <c:v>1.1499990980055614</c:v>
                </c:pt>
                <c:pt idx="26">
                  <c:v>1.1399980159714298</c:v>
                </c:pt>
                <c:pt idx="27">
                  <c:v>2.3898275862068967</c:v>
                </c:pt>
                <c:pt idx="28">
                  <c:v>1.3028114017961734</c:v>
                </c:pt>
                <c:pt idx="29">
                  <c:v>1.9696403394429518</c:v>
                </c:pt>
                <c:pt idx="30">
                  <c:v>1.1263678331243587</c:v>
                </c:pt>
                <c:pt idx="31">
                  <c:v>2.5365118425099973</c:v>
                </c:pt>
                <c:pt idx="32">
                  <c:v>1.7221681639143573</c:v>
                </c:pt>
                <c:pt idx="33">
                  <c:v>1.3699992654080657</c:v>
                </c:pt>
                <c:pt idx="34">
                  <c:v>1.5823912745164821</c:v>
                </c:pt>
                <c:pt idx="35">
                  <c:v>2.2216804570527979</c:v>
                </c:pt>
                <c:pt idx="36">
                  <c:v>2.0305437458044304</c:v>
                </c:pt>
                <c:pt idx="37">
                  <c:v>1.4646885960754574</c:v>
                </c:pt>
                <c:pt idx="38">
                  <c:v>1.6151517992259377</c:v>
                </c:pt>
                <c:pt idx="39">
                  <c:v>1.914893163758761</c:v>
                </c:pt>
                <c:pt idx="40">
                  <c:v>1.5483128834355826</c:v>
                </c:pt>
                <c:pt idx="41">
                  <c:v>3.1061717079132296</c:v>
                </c:pt>
                <c:pt idx="42">
                  <c:v>2.1679924406776392</c:v>
                </c:pt>
                <c:pt idx="43">
                  <c:v>1.238581457774107</c:v>
                </c:pt>
                <c:pt idx="44">
                  <c:v>1.1513055121624638</c:v>
                </c:pt>
                <c:pt idx="45">
                  <c:v>1.5385102446649586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F19-4DC0-91C7-914F00D80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572152"/>
        <c:axId val="332574504"/>
      </c:barChart>
      <c:catAx>
        <c:axId val="332572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2574504"/>
        <c:crosses val="autoZero"/>
        <c:auto val="1"/>
        <c:lblAlgn val="ctr"/>
        <c:lblOffset val="100"/>
        <c:noMultiLvlLbl val="0"/>
      </c:catAx>
      <c:valAx>
        <c:axId val="332574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2572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 ja kanali hind koos km-ga  30.06.2018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'graafik 1 '!$AP$2</c:f>
              <c:strCache>
                <c:ptCount val="1"/>
                <c:pt idx="0">
                  <c:v>Vesi+kanal €+KM elanik</c:v>
                </c:pt>
              </c:strCache>
            </c:strRef>
          </c:tx>
          <c:invertIfNegative val="0"/>
          <c:cat>
            <c:strRef>
              <c:f>'graafik 1 '!$AO$3:$AO$48</c:f>
              <c:strCache>
                <c:ptCount val="46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</c:strCache>
            </c:strRef>
          </c:cat>
          <c:val>
            <c:numRef>
              <c:f>'graafik 1 '!$AP$3:$AP$48</c:f>
              <c:numCache>
                <c:formatCode>0.00</c:formatCode>
                <c:ptCount val="46"/>
                <c:pt idx="1">
                  <c:v>3.4420000000000002</c:v>
                </c:pt>
                <c:pt idx="2">
                  <c:v>3.2694528021562732</c:v>
                </c:pt>
                <c:pt idx="3">
                  <c:v>1.647</c:v>
                </c:pt>
                <c:pt idx="4">
                  <c:v>2.8774233917234389</c:v>
                </c:pt>
                <c:pt idx="5">
                  <c:v>3.024</c:v>
                </c:pt>
                <c:pt idx="6">
                  <c:v>3.9</c:v>
                </c:pt>
                <c:pt idx="7">
                  <c:v>2.5</c:v>
                </c:pt>
                <c:pt idx="8">
                  <c:v>2.3338000000000001</c:v>
                </c:pt>
                <c:pt idx="9">
                  <c:v>3.2039999999999997</c:v>
                </c:pt>
                <c:pt idx="10">
                  <c:v>3.456</c:v>
                </c:pt>
                <c:pt idx="11">
                  <c:v>3.51</c:v>
                </c:pt>
                <c:pt idx="12">
                  <c:v>4.2780000000000005</c:v>
                </c:pt>
                <c:pt idx="13">
                  <c:v>2.988</c:v>
                </c:pt>
                <c:pt idx="14">
                  <c:v>3.7560000000000002</c:v>
                </c:pt>
                <c:pt idx="15">
                  <c:v>3.8280000000000003</c:v>
                </c:pt>
                <c:pt idx="16">
                  <c:v>4.3680000000000003</c:v>
                </c:pt>
                <c:pt idx="17">
                  <c:v>3.9980000000000002</c:v>
                </c:pt>
                <c:pt idx="18">
                  <c:v>3.1247348332871505</c:v>
                </c:pt>
                <c:pt idx="19">
                  <c:v>3.8159999999999998</c:v>
                </c:pt>
                <c:pt idx="20">
                  <c:v>3.6</c:v>
                </c:pt>
                <c:pt idx="21">
                  <c:v>4.1483999999999996</c:v>
                </c:pt>
                <c:pt idx="22">
                  <c:v>2.7</c:v>
                </c:pt>
                <c:pt idx="23">
                  <c:v>3.516</c:v>
                </c:pt>
                <c:pt idx="24">
                  <c:v>2.6760000000000002</c:v>
                </c:pt>
                <c:pt idx="25">
                  <c:v>2.82</c:v>
                </c:pt>
                <c:pt idx="26">
                  <c:v>2.2800000000000002</c:v>
                </c:pt>
                <c:pt idx="27">
                  <c:v>5.04</c:v>
                </c:pt>
                <c:pt idx="28">
                  <c:v>2.6892</c:v>
                </c:pt>
                <c:pt idx="29">
                  <c:v>3.1008</c:v>
                </c:pt>
                <c:pt idx="30">
                  <c:v>2.1120000000000001</c:v>
                </c:pt>
                <c:pt idx="31">
                  <c:v>3.3719999999999999</c:v>
                </c:pt>
                <c:pt idx="32">
                  <c:v>2.08</c:v>
                </c:pt>
                <c:pt idx="33">
                  <c:v>2.496</c:v>
                </c:pt>
                <c:pt idx="34">
                  <c:v>2.0350000000000001</c:v>
                </c:pt>
                <c:pt idx="35">
                  <c:v>3.8519999999999999</c:v>
                </c:pt>
                <c:pt idx="36">
                  <c:v>4.0704000000000002</c:v>
                </c:pt>
                <c:pt idx="37">
                  <c:v>2.9929999999999999</c:v>
                </c:pt>
                <c:pt idx="38">
                  <c:v>3.1559999999999997</c:v>
                </c:pt>
                <c:pt idx="39">
                  <c:v>3.3529999999999998</c:v>
                </c:pt>
                <c:pt idx="40">
                  <c:v>2.8319999999999999</c:v>
                </c:pt>
                <c:pt idx="41">
                  <c:v>5.82</c:v>
                </c:pt>
                <c:pt idx="42">
                  <c:v>3.84</c:v>
                </c:pt>
                <c:pt idx="43">
                  <c:v>2.2200000000000002</c:v>
                </c:pt>
                <c:pt idx="44">
                  <c:v>2.2679999999999998</c:v>
                </c:pt>
                <c:pt idx="45">
                  <c:v>3.024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6-46AA-A175-FA86E340C423}"/>
            </c:ext>
          </c:extLst>
        </c:ser>
        <c:ser>
          <c:idx val="1"/>
          <c:order val="1"/>
          <c:tx>
            <c:strRef>
              <c:f>'graafik 1 '!$AQ$2</c:f>
              <c:strCache>
                <c:ptCount val="1"/>
                <c:pt idx="0">
                  <c:v>Vesi+kanal €+KM ettevõte</c:v>
                </c:pt>
              </c:strCache>
            </c:strRef>
          </c:tx>
          <c:invertIfNegative val="0"/>
          <c:cat>
            <c:strRef>
              <c:f>'graafik 1 '!$AO$3:$AO$48</c:f>
              <c:strCache>
                <c:ptCount val="46"/>
                <c:pt idx="0">
                  <c:v>30.06.2018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AS**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Pärnu Vesi AS**</c:v>
                </c:pt>
                <c:pt idx="23">
                  <c:v>Põltsamaa Varahalduse OÜ**</c:v>
                </c:pt>
                <c:pt idx="24">
                  <c:v>Põlva Vesi  AS**</c:v>
                </c:pt>
                <c:pt idx="25">
                  <c:v>Rakvere Vesi AS**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 OÜ</c:v>
                </c:pt>
                <c:pt idx="29">
                  <c:v>Saku Maja AS*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AS**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Tõrva Veejõud OÜ*</c:v>
                </c:pt>
                <c:pt idx="37">
                  <c:v>Türi Vesi OÜ**</c:v>
                </c:pt>
                <c:pt idx="38">
                  <c:v>Valga Vesi AS**</c:v>
                </c:pt>
                <c:pt idx="39">
                  <c:v>Velko AV OÜ</c:v>
                </c:pt>
                <c:pt idx="40">
                  <c:v>Vändra MP OÜ</c:v>
                </c:pt>
                <c:pt idx="41">
                  <c:v>Vihula valla Veevärk OÜ</c:v>
                </c:pt>
                <c:pt idx="42">
                  <c:v>Viimsi Vesi AS**</c:v>
                </c:pt>
                <c:pt idx="43">
                  <c:v>Viljandi Veevärk AS</c:v>
                </c:pt>
                <c:pt idx="44">
                  <c:v>Võhma ELKO*</c:v>
                </c:pt>
                <c:pt idx="45">
                  <c:v>Võru Vesi**</c:v>
                </c:pt>
              </c:strCache>
            </c:strRef>
          </c:cat>
          <c:val>
            <c:numRef>
              <c:f>'graafik 1 '!$AQ$3:$AQ$48</c:f>
              <c:numCache>
                <c:formatCode>0.00</c:formatCode>
                <c:ptCount val="46"/>
                <c:pt idx="1">
                  <c:v>3.6470000000000002</c:v>
                </c:pt>
                <c:pt idx="2">
                  <c:v>3.5508307197232227</c:v>
                </c:pt>
                <c:pt idx="3">
                  <c:v>0</c:v>
                </c:pt>
                <c:pt idx="4">
                  <c:v>2.9772378005784486</c:v>
                </c:pt>
                <c:pt idx="5">
                  <c:v>3.024</c:v>
                </c:pt>
                <c:pt idx="6">
                  <c:v>4.0919999999999996</c:v>
                </c:pt>
                <c:pt idx="7">
                  <c:v>2.5</c:v>
                </c:pt>
                <c:pt idx="8">
                  <c:v>2.7399999999999998</c:v>
                </c:pt>
                <c:pt idx="9">
                  <c:v>3.2039999999999997</c:v>
                </c:pt>
                <c:pt idx="10">
                  <c:v>3.456</c:v>
                </c:pt>
                <c:pt idx="11">
                  <c:v>3.6179999999999999</c:v>
                </c:pt>
                <c:pt idx="12">
                  <c:v>4.2780000000000005</c:v>
                </c:pt>
                <c:pt idx="13">
                  <c:v>2.988</c:v>
                </c:pt>
                <c:pt idx="14">
                  <c:v>5.52</c:v>
                </c:pt>
                <c:pt idx="15">
                  <c:v>4.4039999999999999</c:v>
                </c:pt>
                <c:pt idx="16">
                  <c:v>4.3680000000000003</c:v>
                </c:pt>
                <c:pt idx="17">
                  <c:v>3.9910000000000001</c:v>
                </c:pt>
                <c:pt idx="18">
                  <c:v>3.745114235184559</c:v>
                </c:pt>
                <c:pt idx="19">
                  <c:v>3.8159999999999998</c:v>
                </c:pt>
                <c:pt idx="20">
                  <c:v>3.6</c:v>
                </c:pt>
                <c:pt idx="21">
                  <c:v>4.6955999999999998</c:v>
                </c:pt>
                <c:pt idx="22">
                  <c:v>2.7</c:v>
                </c:pt>
                <c:pt idx="23">
                  <c:v>3.7800000000000002</c:v>
                </c:pt>
                <c:pt idx="24">
                  <c:v>3.1679999999999997</c:v>
                </c:pt>
                <c:pt idx="25">
                  <c:v>2.82</c:v>
                </c:pt>
                <c:pt idx="26">
                  <c:v>2.2800000000000002</c:v>
                </c:pt>
                <c:pt idx="27">
                  <c:v>5.4359999999999999</c:v>
                </c:pt>
                <c:pt idx="28">
                  <c:v>2.6892</c:v>
                </c:pt>
                <c:pt idx="29">
                  <c:v>4.0968</c:v>
                </c:pt>
                <c:pt idx="30">
                  <c:v>2.4239999999999999</c:v>
                </c:pt>
                <c:pt idx="31">
                  <c:v>5.6280000000000001</c:v>
                </c:pt>
                <c:pt idx="32">
                  <c:v>4.84</c:v>
                </c:pt>
                <c:pt idx="33">
                  <c:v>2.9039999999999999</c:v>
                </c:pt>
                <c:pt idx="34">
                  <c:v>2.0350000000000001</c:v>
                </c:pt>
                <c:pt idx="35">
                  <c:v>4.38</c:v>
                </c:pt>
                <c:pt idx="36">
                  <c:v>4.0704000000000002</c:v>
                </c:pt>
                <c:pt idx="37">
                  <c:v>3.258</c:v>
                </c:pt>
                <c:pt idx="38">
                  <c:v>3.1559999999999997</c:v>
                </c:pt>
                <c:pt idx="39">
                  <c:v>3.3529999999999998</c:v>
                </c:pt>
                <c:pt idx="40">
                  <c:v>2.8319999999999999</c:v>
                </c:pt>
                <c:pt idx="41">
                  <c:v>5.82</c:v>
                </c:pt>
                <c:pt idx="42">
                  <c:v>4.4000000000000004</c:v>
                </c:pt>
                <c:pt idx="43">
                  <c:v>2.2200000000000002</c:v>
                </c:pt>
                <c:pt idx="44">
                  <c:v>2.2679999999999998</c:v>
                </c:pt>
                <c:pt idx="45">
                  <c:v>3.024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6-46AA-A175-FA86E340C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568624"/>
        <c:axId val="332569408"/>
      </c:barChart>
      <c:catAx>
        <c:axId val="332568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2569408"/>
        <c:crosses val="autoZero"/>
        <c:auto val="1"/>
        <c:lblAlgn val="ctr"/>
        <c:lblOffset val="100"/>
        <c:noMultiLvlLbl val="0"/>
      </c:catAx>
      <c:valAx>
        <c:axId val="332569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2568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152400</xdr:colOff>
      <xdr:row>6</xdr:row>
      <xdr:rowOff>152400</xdr:rowOff>
    </xdr:from>
    <xdr:to>
      <xdr:col>55</xdr:col>
      <xdr:colOff>371475</xdr:colOff>
      <xdr:row>25</xdr:row>
      <xdr:rowOff>142881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552449</xdr:colOff>
      <xdr:row>0</xdr:row>
      <xdr:rowOff>123831</xdr:rowOff>
    </xdr:from>
    <xdr:to>
      <xdr:col>72</xdr:col>
      <xdr:colOff>323850</xdr:colOff>
      <xdr:row>32</xdr:row>
      <xdr:rowOff>9525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428625</xdr:colOff>
      <xdr:row>8</xdr:row>
      <xdr:rowOff>19050</xdr:rowOff>
    </xdr:from>
    <xdr:to>
      <xdr:col>62</xdr:col>
      <xdr:colOff>381000</xdr:colOff>
      <xdr:row>34</xdr:row>
      <xdr:rowOff>66675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542925</xdr:colOff>
      <xdr:row>11</xdr:row>
      <xdr:rowOff>152400</xdr:rowOff>
    </xdr:from>
    <xdr:to>
      <xdr:col>65</xdr:col>
      <xdr:colOff>228600</xdr:colOff>
      <xdr:row>32</xdr:row>
      <xdr:rowOff>90487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0.51194</cdr:x>
      <cdr:y>0.53097</cdr:y>
    </cdr:from>
    <cdr:to>
      <cdr:x>0.60363</cdr:x>
      <cdr:y>0.81416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05400" y="17145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t-EE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314326</xdr:colOff>
      <xdr:row>8</xdr:row>
      <xdr:rowOff>114299</xdr:rowOff>
    </xdr:from>
    <xdr:to>
      <xdr:col>58</xdr:col>
      <xdr:colOff>428625</xdr:colOff>
      <xdr:row>35</xdr:row>
      <xdr:rowOff>133350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295276</xdr:colOff>
      <xdr:row>11</xdr:row>
      <xdr:rowOff>171450</xdr:rowOff>
    </xdr:from>
    <xdr:to>
      <xdr:col>63</xdr:col>
      <xdr:colOff>495300</xdr:colOff>
      <xdr:row>31</xdr:row>
      <xdr:rowOff>61912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142875</xdr:colOff>
      <xdr:row>5</xdr:row>
      <xdr:rowOff>171450</xdr:rowOff>
    </xdr:from>
    <xdr:to>
      <xdr:col>60</xdr:col>
      <xdr:colOff>285750</xdr:colOff>
      <xdr:row>34</xdr:row>
      <xdr:rowOff>152400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352425</xdr:colOff>
      <xdr:row>11</xdr:row>
      <xdr:rowOff>152399</xdr:rowOff>
    </xdr:from>
    <xdr:to>
      <xdr:col>62</xdr:col>
      <xdr:colOff>266700</xdr:colOff>
      <xdr:row>35</xdr:row>
      <xdr:rowOff>47624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266701</xdr:colOff>
      <xdr:row>6</xdr:row>
      <xdr:rowOff>161923</xdr:rowOff>
    </xdr:from>
    <xdr:to>
      <xdr:col>56</xdr:col>
      <xdr:colOff>1</xdr:colOff>
      <xdr:row>31</xdr:row>
      <xdr:rowOff>180975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523875</xdr:colOff>
      <xdr:row>9</xdr:row>
      <xdr:rowOff>133350</xdr:rowOff>
    </xdr:from>
    <xdr:to>
      <xdr:col>57</xdr:col>
      <xdr:colOff>95250</xdr:colOff>
      <xdr:row>32</xdr:row>
      <xdr:rowOff>90487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457199</xdr:colOff>
      <xdr:row>9</xdr:row>
      <xdr:rowOff>104775</xdr:rowOff>
    </xdr:from>
    <xdr:to>
      <xdr:col>57</xdr:col>
      <xdr:colOff>209550</xdr:colOff>
      <xdr:row>28</xdr:row>
      <xdr:rowOff>57156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1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29" sqref="J29"/>
    </sheetView>
  </sheetViews>
  <sheetFormatPr defaultRowHeight="15" x14ac:dyDescent="0.25"/>
  <cols>
    <col min="1" max="1" width="25.42578125" style="7" customWidth="1"/>
    <col min="2" max="2" width="14.85546875" style="7" customWidth="1"/>
    <col min="3" max="3" width="13" style="7" hidden="1" customWidth="1"/>
    <col min="4" max="4" width="9.7109375" customWidth="1"/>
    <col min="5" max="9" width="9.140625" customWidth="1"/>
    <col min="10" max="10" width="10.28515625" customWidth="1"/>
    <col min="11" max="19" width="9.140625" customWidth="1"/>
    <col min="20" max="20" width="10.5703125" customWidth="1"/>
    <col min="21" max="21" width="9.140625" customWidth="1"/>
    <col min="22" max="22" width="9.85546875" customWidth="1"/>
    <col min="23" max="23" width="10.140625" customWidth="1"/>
    <col min="24" max="29" width="9.140625" customWidth="1"/>
    <col min="30" max="30" width="10.7109375" customWidth="1"/>
    <col min="31" max="31" width="15" customWidth="1"/>
    <col min="32" max="32" width="15.7109375" customWidth="1"/>
    <col min="33" max="33" width="18.7109375" customWidth="1"/>
    <col min="34" max="35" width="17.28515625" customWidth="1"/>
    <col min="36" max="36" width="17.7109375" customWidth="1"/>
    <col min="37" max="37" width="18.85546875" customWidth="1"/>
    <col min="38" max="38" width="20.28515625" customWidth="1"/>
    <col min="39" max="42" width="9.140625" customWidth="1"/>
    <col min="43" max="43" width="19.28515625" customWidth="1"/>
    <col min="44" max="44" width="14.42578125" customWidth="1"/>
    <col min="45" max="45" width="16.85546875" customWidth="1"/>
    <col min="46" max="46" width="14.5703125" customWidth="1"/>
    <col min="47" max="47" width="13.85546875" customWidth="1"/>
    <col min="48" max="48" width="13.28515625" customWidth="1"/>
  </cols>
  <sheetData>
    <row r="1" spans="1:48" x14ac:dyDescent="0.25">
      <c r="AE1" s="14" t="s">
        <v>0</v>
      </c>
      <c r="AF1" s="15"/>
      <c r="AG1" s="14" t="s">
        <v>0</v>
      </c>
      <c r="AH1" s="15"/>
      <c r="AI1" s="22" t="s">
        <v>1</v>
      </c>
      <c r="AJ1" s="22"/>
      <c r="AK1" s="24" t="s">
        <v>2</v>
      </c>
      <c r="AL1" s="25"/>
      <c r="AM1" s="17" t="s">
        <v>3</v>
      </c>
      <c r="AN1" s="18"/>
      <c r="AO1" s="18"/>
      <c r="AP1" s="19"/>
      <c r="AQ1" s="75"/>
      <c r="AR1" s="76"/>
      <c r="AS1" s="75"/>
      <c r="AT1" s="76"/>
      <c r="AU1" s="75"/>
      <c r="AV1" s="76"/>
    </row>
    <row r="2" spans="1:48" x14ac:dyDescent="0.25">
      <c r="A2" s="5"/>
      <c r="B2" s="33" t="s">
        <v>4</v>
      </c>
      <c r="C2" s="31" t="s">
        <v>5</v>
      </c>
      <c r="D2" s="77" t="s">
        <v>6</v>
      </c>
      <c r="E2" s="78"/>
      <c r="F2" s="79"/>
      <c r="G2" s="77" t="s">
        <v>7</v>
      </c>
      <c r="H2" s="78"/>
      <c r="I2" s="78"/>
      <c r="J2" s="11"/>
      <c r="K2" s="10" t="s">
        <v>8</v>
      </c>
      <c r="L2" s="11"/>
      <c r="M2" s="12" t="s">
        <v>9</v>
      </c>
      <c r="N2" s="11"/>
      <c r="O2" s="12" t="s">
        <v>10</v>
      </c>
      <c r="P2" s="11"/>
      <c r="Q2" s="12" t="s">
        <v>11</v>
      </c>
      <c r="R2" s="11"/>
      <c r="S2" s="12" t="s">
        <v>12</v>
      </c>
      <c r="T2" s="10"/>
      <c r="U2" s="11"/>
      <c r="V2" s="12" t="s">
        <v>13</v>
      </c>
      <c r="W2" s="10"/>
      <c r="X2" s="11"/>
      <c r="Y2" s="12" t="s">
        <v>14</v>
      </c>
      <c r="Z2" s="10"/>
      <c r="AA2" s="11"/>
      <c r="AB2" s="80" t="s">
        <v>15</v>
      </c>
      <c r="AC2" s="81"/>
      <c r="AD2" s="82"/>
      <c r="AE2" s="14" t="s">
        <v>16</v>
      </c>
      <c r="AF2" s="15"/>
      <c r="AG2" s="14" t="s">
        <v>17</v>
      </c>
      <c r="AH2" s="15"/>
      <c r="AI2" s="22" t="s">
        <v>16</v>
      </c>
      <c r="AJ2" s="22"/>
      <c r="AK2" s="22" t="s">
        <v>16</v>
      </c>
      <c r="AL2" s="22"/>
      <c r="AM2" s="17" t="s">
        <v>16</v>
      </c>
      <c r="AN2" s="19"/>
      <c r="AO2" s="17" t="s">
        <v>17</v>
      </c>
      <c r="AP2" s="19"/>
      <c r="AQ2" s="73"/>
      <c r="AR2" s="74"/>
      <c r="AS2" s="73"/>
      <c r="AT2" s="74"/>
      <c r="AU2" s="73"/>
      <c r="AV2" s="74"/>
    </row>
    <row r="3" spans="1:48" ht="21" x14ac:dyDescent="0.35">
      <c r="A3" s="6">
        <v>43281</v>
      </c>
      <c r="B3" s="34" t="s">
        <v>18</v>
      </c>
      <c r="C3" s="32">
        <v>2014</v>
      </c>
      <c r="D3" s="51" t="s">
        <v>19</v>
      </c>
      <c r="E3" s="51" t="s">
        <v>20</v>
      </c>
      <c r="F3" s="51" t="s">
        <v>21</v>
      </c>
      <c r="G3" s="13" t="s">
        <v>19</v>
      </c>
      <c r="H3" s="13" t="s">
        <v>22</v>
      </c>
      <c r="I3" s="13" t="s">
        <v>21</v>
      </c>
      <c r="J3" s="13" t="s">
        <v>23</v>
      </c>
      <c r="K3" s="51" t="s">
        <v>19</v>
      </c>
      <c r="L3" s="51" t="s">
        <v>20</v>
      </c>
      <c r="M3" s="51" t="s">
        <v>19</v>
      </c>
      <c r="N3" s="51" t="s">
        <v>20</v>
      </c>
      <c r="O3" s="51" t="s">
        <v>19</v>
      </c>
      <c r="P3" s="51" t="s">
        <v>20</v>
      </c>
      <c r="Q3" s="51" t="s">
        <v>19</v>
      </c>
      <c r="R3" s="51" t="s">
        <v>20</v>
      </c>
      <c r="S3" s="51" t="s">
        <v>19</v>
      </c>
      <c r="T3" s="51" t="s">
        <v>20</v>
      </c>
      <c r="U3" s="51" t="s">
        <v>24</v>
      </c>
      <c r="V3" s="51" t="s">
        <v>19</v>
      </c>
      <c r="W3" s="51" t="s">
        <v>20</v>
      </c>
      <c r="X3" s="51" t="s">
        <v>24</v>
      </c>
      <c r="Y3" s="51" t="s">
        <v>19</v>
      </c>
      <c r="Z3" s="51" t="s">
        <v>20</v>
      </c>
      <c r="AA3" s="51" t="s">
        <v>24</v>
      </c>
      <c r="AB3" s="51" t="s">
        <v>19</v>
      </c>
      <c r="AC3" s="51" t="s">
        <v>20</v>
      </c>
      <c r="AD3" s="51" t="s">
        <v>24</v>
      </c>
      <c r="AE3" s="16" t="s">
        <v>25</v>
      </c>
      <c r="AF3" s="16" t="s">
        <v>26</v>
      </c>
      <c r="AG3" s="16" t="s">
        <v>25</v>
      </c>
      <c r="AH3" s="16" t="s">
        <v>26</v>
      </c>
      <c r="AI3" s="23" t="s">
        <v>25</v>
      </c>
      <c r="AJ3" s="23" t="s">
        <v>26</v>
      </c>
      <c r="AK3" s="23" t="s">
        <v>25</v>
      </c>
      <c r="AL3" s="23" t="s">
        <v>26</v>
      </c>
      <c r="AM3" s="20" t="s">
        <v>25</v>
      </c>
      <c r="AN3" s="20" t="s">
        <v>26</v>
      </c>
      <c r="AO3" s="20" t="s">
        <v>25</v>
      </c>
      <c r="AP3" s="20" t="s">
        <v>26</v>
      </c>
      <c r="AQ3" s="52"/>
      <c r="AR3" s="52"/>
      <c r="AS3" s="52"/>
      <c r="AT3" s="52"/>
      <c r="AU3" s="52"/>
      <c r="AV3" s="52"/>
    </row>
    <row r="4" spans="1:48" s="7" customFormat="1" x14ac:dyDescent="0.25">
      <c r="A4" s="50" t="s">
        <v>27</v>
      </c>
      <c r="B4" s="53">
        <v>91.066999999999993</v>
      </c>
      <c r="C4" s="41">
        <v>109.489</v>
      </c>
      <c r="D4" s="41">
        <v>21.753</v>
      </c>
      <c r="E4" s="41">
        <v>10.446</v>
      </c>
      <c r="F4" s="41">
        <v>0</v>
      </c>
      <c r="G4" s="41">
        <v>20.273</v>
      </c>
      <c r="H4" s="41">
        <v>9.9920000000000009</v>
      </c>
      <c r="I4" s="41">
        <v>0</v>
      </c>
      <c r="J4" s="41">
        <v>0</v>
      </c>
      <c r="K4" s="41">
        <v>1.3069999999999999</v>
      </c>
      <c r="L4" s="41">
        <v>1.3089999999999999</v>
      </c>
      <c r="M4" s="41">
        <v>1.5620000000000001</v>
      </c>
      <c r="N4" s="41">
        <v>1.73</v>
      </c>
      <c r="O4" s="41">
        <v>1.5680000000000001</v>
      </c>
      <c r="P4" s="41">
        <v>1.571</v>
      </c>
      <c r="Q4" s="41">
        <v>1.8740000000000001</v>
      </c>
      <c r="R4" s="41">
        <v>2.0760000000000001</v>
      </c>
      <c r="S4" s="54">
        <v>28.440999999999999</v>
      </c>
      <c r="T4" s="54">
        <v>13.677</v>
      </c>
      <c r="U4" s="54">
        <v>0</v>
      </c>
      <c r="V4" s="54">
        <v>31.66</v>
      </c>
      <c r="W4" s="54">
        <v>17.289000000000001</v>
      </c>
      <c r="X4" s="41">
        <v>0</v>
      </c>
      <c r="Y4" s="41"/>
      <c r="Z4" s="41"/>
      <c r="AA4" s="41">
        <v>0</v>
      </c>
      <c r="AB4" s="41"/>
      <c r="AC4" s="41"/>
      <c r="AD4" s="41">
        <v>0</v>
      </c>
      <c r="AE4" s="41">
        <f>Y4/D4</f>
        <v>0</v>
      </c>
      <c r="AF4" s="41">
        <f>AB4/G4</f>
        <v>0</v>
      </c>
      <c r="AG4" s="41">
        <f>(Z4+AA4)/(E4+F4)</f>
        <v>0</v>
      </c>
      <c r="AH4" s="41">
        <f>(AC4+AD4)/(H4+I4)</f>
        <v>0</v>
      </c>
      <c r="AI4" s="41">
        <f>K4+AE4</f>
        <v>1.3069999999999999</v>
      </c>
      <c r="AJ4" s="41">
        <f>M4+AF4</f>
        <v>1.5620000000000001</v>
      </c>
      <c r="AK4" s="55">
        <f>AI4*1.2</f>
        <v>1.5683999999999998</v>
      </c>
      <c r="AL4" s="55">
        <f>AJ4*1.2</f>
        <v>1.8744000000000001</v>
      </c>
      <c r="AM4" s="55">
        <f t="shared" ref="AM4:AM25" si="0">(S4+Y4)/D4</f>
        <v>1.3074518457224291</v>
      </c>
      <c r="AN4" s="55">
        <f t="shared" ref="AN4:AN25" si="1">(V4+AB4)/G4</f>
        <v>1.5616830266857398</v>
      </c>
      <c r="AO4" s="55">
        <f t="shared" ref="AO4:AO19" si="2">(T4+U4+Z4+AA4)/(E4+F4)</f>
        <v>1.3093049971280872</v>
      </c>
      <c r="AP4" s="55">
        <f t="shared" ref="AP4:AP25" si="3">(W4+X4+AC4+AD4)/(H4+I4)</f>
        <v>1.7302842273819055</v>
      </c>
      <c r="AQ4" s="56"/>
      <c r="AR4" s="56"/>
      <c r="AS4" s="56"/>
      <c r="AT4" s="56"/>
      <c r="AU4" s="56"/>
      <c r="AV4" s="56"/>
    </row>
    <row r="5" spans="1:48" x14ac:dyDescent="0.25">
      <c r="A5" s="50" t="s">
        <v>28</v>
      </c>
      <c r="B5" s="53">
        <v>1068.8009999999999</v>
      </c>
      <c r="C5" s="41">
        <v>1662.13</v>
      </c>
      <c r="D5" s="42">
        <v>318.69499999999999</v>
      </c>
      <c r="E5" s="42">
        <v>85.448999999999998</v>
      </c>
      <c r="F5" s="42"/>
      <c r="G5" s="42">
        <v>295.78899999999999</v>
      </c>
      <c r="H5" s="42">
        <v>75.093000000000004</v>
      </c>
      <c r="I5" s="42"/>
      <c r="J5" s="42"/>
      <c r="K5" s="57">
        <f>S5/D5</f>
        <v>1.2252184690691728</v>
      </c>
      <c r="L5" s="57">
        <f>(T5+U5)/(E5+F5)</f>
        <v>1.2210207258130581</v>
      </c>
      <c r="M5" s="57">
        <f>V5/G5</f>
        <v>1.4993255327277215</v>
      </c>
      <c r="N5" s="57">
        <f>(W5+X5)/(H5+I5)</f>
        <v>1.7380048739562941</v>
      </c>
      <c r="O5" s="43">
        <f>K5*1.2</f>
        <v>1.4702621628830073</v>
      </c>
      <c r="P5" s="43">
        <f>L5*1.2</f>
        <v>1.4652248709756697</v>
      </c>
      <c r="Q5" s="43">
        <f>M5*1.2</f>
        <v>1.7991906392732657</v>
      </c>
      <c r="R5" s="43">
        <f>N5*1.2</f>
        <v>2.0856058487475528</v>
      </c>
      <c r="S5" s="42">
        <v>390.471</v>
      </c>
      <c r="T5" s="42">
        <v>104.33499999999999</v>
      </c>
      <c r="U5" s="42"/>
      <c r="V5" s="42">
        <v>443.48399999999998</v>
      </c>
      <c r="W5" s="42">
        <v>130.512</v>
      </c>
      <c r="X5" s="42"/>
      <c r="Y5" s="42">
        <v>0</v>
      </c>
      <c r="Z5" s="42">
        <v>0</v>
      </c>
      <c r="AA5" s="42">
        <v>0</v>
      </c>
      <c r="AB5" s="42">
        <v>0</v>
      </c>
      <c r="AC5" s="42">
        <v>0</v>
      </c>
      <c r="AD5" s="42">
        <v>0</v>
      </c>
      <c r="AE5" s="42">
        <f t="shared" ref="AE5:AE46" si="4">Y5/D5</f>
        <v>0</v>
      </c>
      <c r="AF5" s="42">
        <f t="shared" ref="AF5:AF46" si="5">AB5/G5</f>
        <v>0</v>
      </c>
      <c r="AG5" s="42">
        <f t="shared" ref="AG5:AG46" si="6">(Z5+AA5)/(E5+F5)</f>
        <v>0</v>
      </c>
      <c r="AH5" s="42">
        <f t="shared" ref="AH5:AH46" si="7">(AC5+AD5)/(H5+I5)</f>
        <v>0</v>
      </c>
      <c r="AI5" s="42">
        <f t="shared" ref="AI5:AI46" si="8">K5+AE5</f>
        <v>1.2252184690691728</v>
      </c>
      <c r="AJ5" s="42">
        <f t="shared" ref="AJ5:AJ46" si="9">M5+AF5</f>
        <v>1.4993255327277215</v>
      </c>
      <c r="AK5" s="43">
        <f t="shared" ref="AK5:AL46" si="10">AI5*1.2</f>
        <v>1.4702621628830073</v>
      </c>
      <c r="AL5" s="43">
        <f t="shared" si="10"/>
        <v>1.7991906392732657</v>
      </c>
      <c r="AM5" s="43">
        <f t="shared" si="0"/>
        <v>1.2252184690691728</v>
      </c>
      <c r="AN5" s="43">
        <f t="shared" si="1"/>
        <v>1.4993255327277215</v>
      </c>
      <c r="AO5" s="55">
        <f t="shared" si="2"/>
        <v>1.2210207258130581</v>
      </c>
      <c r="AP5" s="43">
        <f t="shared" si="3"/>
        <v>1.7380048739562941</v>
      </c>
      <c r="AQ5" s="58"/>
      <c r="AR5" s="58"/>
      <c r="AS5" s="58"/>
      <c r="AT5" s="58"/>
      <c r="AU5" s="58"/>
      <c r="AV5" s="58"/>
    </row>
    <row r="6" spans="1:48" s="21" customFormat="1" x14ac:dyDescent="0.25">
      <c r="A6" s="50" t="s">
        <v>104</v>
      </c>
      <c r="B6" s="46">
        <v>144.39699999999999</v>
      </c>
      <c r="C6" s="47">
        <v>233.28800000000001</v>
      </c>
      <c r="D6" s="47">
        <v>97.905000000000001</v>
      </c>
      <c r="E6" s="47">
        <v>0</v>
      </c>
      <c r="F6" s="47">
        <v>0</v>
      </c>
      <c r="G6" s="47">
        <v>88.745000000000005</v>
      </c>
      <c r="H6" s="47">
        <v>0</v>
      </c>
      <c r="I6" s="47">
        <v>0</v>
      </c>
      <c r="J6" s="47"/>
      <c r="K6" s="47">
        <v>0.75600000000000001</v>
      </c>
      <c r="L6" s="47"/>
      <c r="M6" s="47">
        <v>0.61699999999999999</v>
      </c>
      <c r="N6" s="47"/>
      <c r="O6" s="47">
        <v>0.90700000000000003</v>
      </c>
      <c r="P6" s="47"/>
      <c r="Q6" s="47">
        <v>0.74</v>
      </c>
      <c r="R6" s="47"/>
      <c r="S6" s="47">
        <v>74.018000000000001</v>
      </c>
      <c r="T6" s="47"/>
      <c r="U6" s="47"/>
      <c r="V6" s="47">
        <v>54.781999999999996</v>
      </c>
      <c r="W6" s="47"/>
      <c r="X6" s="47"/>
      <c r="Y6" s="47">
        <v>9.048</v>
      </c>
      <c r="Z6" s="47"/>
      <c r="AA6" s="47"/>
      <c r="AB6" s="47">
        <v>6.5490000000000004</v>
      </c>
      <c r="AC6" s="47"/>
      <c r="AD6" s="47"/>
      <c r="AE6" s="47">
        <f t="shared" si="4"/>
        <v>9.2416117665083494E-2</v>
      </c>
      <c r="AF6" s="47">
        <f t="shared" si="5"/>
        <v>7.3795706800383123E-2</v>
      </c>
      <c r="AG6" s="47"/>
      <c r="AH6" s="47"/>
      <c r="AI6" s="47">
        <f t="shared" si="8"/>
        <v>0.84841611766508351</v>
      </c>
      <c r="AJ6" s="47">
        <f t="shared" si="9"/>
        <v>0.69079570680038316</v>
      </c>
      <c r="AK6" s="48">
        <f t="shared" si="10"/>
        <v>1.0180993411981001</v>
      </c>
      <c r="AL6" s="48">
        <f t="shared" si="10"/>
        <v>0.82895484816045972</v>
      </c>
      <c r="AM6" s="48">
        <f t="shared" si="0"/>
        <v>0.84843470711403912</v>
      </c>
      <c r="AN6" s="48">
        <f t="shared" si="1"/>
        <v>0.69109245591300905</v>
      </c>
      <c r="AO6" s="48"/>
      <c r="AP6" s="48"/>
      <c r="AQ6" s="59"/>
      <c r="AR6" s="59"/>
      <c r="AS6" s="59"/>
      <c r="AT6" s="59"/>
      <c r="AU6" s="59"/>
      <c r="AV6" s="59"/>
    </row>
    <row r="7" spans="1:48" x14ac:dyDescent="0.25">
      <c r="A7" s="50" t="s">
        <v>29</v>
      </c>
      <c r="B7" s="53">
        <v>711.59500000000003</v>
      </c>
      <c r="C7" s="41">
        <v>1187.9110000000001</v>
      </c>
      <c r="D7" s="41">
        <v>209.04</v>
      </c>
      <c r="E7" s="41">
        <v>92.682000000000002</v>
      </c>
      <c r="F7" s="41">
        <v>0</v>
      </c>
      <c r="G7" s="41">
        <v>198.88499999999999</v>
      </c>
      <c r="H7" s="41">
        <v>89.155000000000001</v>
      </c>
      <c r="I7" s="41">
        <v>0</v>
      </c>
      <c r="J7" s="41"/>
      <c r="K7" s="54">
        <f>S7/D7</f>
        <v>0.9793245311902028</v>
      </c>
      <c r="L7" s="54">
        <f>T7/E7</f>
        <v>0.98005006365853131</v>
      </c>
      <c r="M7" s="54">
        <f>V7/G7</f>
        <v>1.4185282952459966</v>
      </c>
      <c r="N7" s="54">
        <f>W7/H7</f>
        <v>1.5009814368235095</v>
      </c>
      <c r="O7" s="55">
        <f>K7*1.2</f>
        <v>1.1751894374282432</v>
      </c>
      <c r="P7" s="55">
        <f>L7*1.2</f>
        <v>1.1760600763902376</v>
      </c>
      <c r="Q7" s="55">
        <f>M7*1.2</f>
        <v>1.7022339542951959</v>
      </c>
      <c r="R7" s="55">
        <f>N7*1.2</f>
        <v>1.8011777241882112</v>
      </c>
      <c r="S7" s="41">
        <v>204.71799999999999</v>
      </c>
      <c r="T7" s="41">
        <v>90.832999999999998</v>
      </c>
      <c r="U7" s="41">
        <v>0</v>
      </c>
      <c r="V7" s="41">
        <v>282.12400000000002</v>
      </c>
      <c r="W7" s="41">
        <v>133.82</v>
      </c>
      <c r="X7" s="41">
        <v>0</v>
      </c>
      <c r="Y7" s="41"/>
      <c r="Z7" s="41"/>
      <c r="AA7" s="41"/>
      <c r="AB7" s="41"/>
      <c r="AC7" s="41"/>
      <c r="AD7" s="41"/>
      <c r="AE7" s="41">
        <f t="shared" si="4"/>
        <v>0</v>
      </c>
      <c r="AF7" s="41">
        <f t="shared" si="5"/>
        <v>0</v>
      </c>
      <c r="AG7" s="41">
        <f t="shared" si="6"/>
        <v>0</v>
      </c>
      <c r="AH7" s="41">
        <f t="shared" si="7"/>
        <v>0</v>
      </c>
      <c r="AI7" s="41">
        <f t="shared" si="8"/>
        <v>0.9793245311902028</v>
      </c>
      <c r="AJ7" s="41">
        <f t="shared" si="9"/>
        <v>1.4185282952459966</v>
      </c>
      <c r="AK7" s="55">
        <f t="shared" si="10"/>
        <v>1.1751894374282432</v>
      </c>
      <c r="AL7" s="55">
        <f t="shared" si="10"/>
        <v>1.7022339542951959</v>
      </c>
      <c r="AM7" s="55">
        <f t="shared" si="0"/>
        <v>0.9793245311902028</v>
      </c>
      <c r="AN7" s="55">
        <f t="shared" si="1"/>
        <v>1.4185282952459966</v>
      </c>
      <c r="AO7" s="55">
        <f t="shared" si="2"/>
        <v>0.98005006365853131</v>
      </c>
      <c r="AP7" s="55">
        <f t="shared" si="3"/>
        <v>1.5009814368235095</v>
      </c>
      <c r="AQ7" s="58"/>
      <c r="AR7" s="58"/>
      <c r="AS7" s="58"/>
      <c r="AT7" s="58"/>
      <c r="AU7" s="58"/>
      <c r="AV7" s="58"/>
    </row>
    <row r="8" spans="1:48" x14ac:dyDescent="0.25">
      <c r="A8" s="50" t="s">
        <v>30</v>
      </c>
      <c r="B8" s="53">
        <v>13.866</v>
      </c>
      <c r="C8" s="41">
        <v>1187.9110000000001</v>
      </c>
      <c r="D8" s="41">
        <v>6.1639999999999997</v>
      </c>
      <c r="E8" s="41">
        <v>1.663</v>
      </c>
      <c r="F8" s="41">
        <v>5.0999999999999997E-2</v>
      </c>
      <c r="G8" s="41">
        <v>2.2269999999999999</v>
      </c>
      <c r="H8" s="41">
        <v>0.85799999999999998</v>
      </c>
      <c r="I8" s="41">
        <v>5.0000000000000001E-3</v>
      </c>
      <c r="J8" s="41"/>
      <c r="K8" s="54">
        <v>0.97</v>
      </c>
      <c r="L8" s="54">
        <v>0.97</v>
      </c>
      <c r="M8" s="54">
        <v>1.55</v>
      </c>
      <c r="N8" s="54">
        <v>1.55</v>
      </c>
      <c r="O8" s="55">
        <v>1.1639999999999999</v>
      </c>
      <c r="P8" s="55">
        <v>1.1639999999999999</v>
      </c>
      <c r="Q8" s="55">
        <f>M8*1.2</f>
        <v>1.8599999999999999</v>
      </c>
      <c r="R8" s="55">
        <f>N8*1.2</f>
        <v>1.8599999999999999</v>
      </c>
      <c r="S8" s="41">
        <v>5.9790000000000001</v>
      </c>
      <c r="T8" s="41">
        <v>1.613</v>
      </c>
      <c r="U8" s="41">
        <v>4.9000000000000002E-2</v>
      </c>
      <c r="V8" s="41">
        <v>3.452</v>
      </c>
      <c r="W8" s="41">
        <v>1.37</v>
      </c>
      <c r="X8" s="41">
        <v>7.0000000000000001E-3</v>
      </c>
      <c r="Y8" s="41">
        <v>1.2390000000000001</v>
      </c>
      <c r="Z8" s="41">
        <v>0.15</v>
      </c>
      <c r="AA8" s="41">
        <v>7.0000000000000001E-3</v>
      </c>
      <c r="AB8" s="41"/>
      <c r="AC8" s="41"/>
      <c r="AD8" s="41"/>
      <c r="AE8" s="41">
        <f t="shared" ref="AE8" si="11">Y8/D8</f>
        <v>0.20100584036340041</v>
      </c>
      <c r="AF8" s="41">
        <f t="shared" ref="AF8" si="12">AB8/G8</f>
        <v>0</v>
      </c>
      <c r="AG8" s="41">
        <f t="shared" ref="AG8" si="13">(Z8+AA8)/(E8+F8)</f>
        <v>9.1598599766627778E-2</v>
      </c>
      <c r="AH8" s="41">
        <f t="shared" ref="AH8" si="14">(AC8+AD8)/(H8+I8)</f>
        <v>0</v>
      </c>
      <c r="AI8" s="41">
        <f t="shared" ref="AI8" si="15">K8+AE8</f>
        <v>1.1710058403634003</v>
      </c>
      <c r="AJ8" s="41">
        <f t="shared" ref="AJ8" si="16">M8+AF8</f>
        <v>1.55</v>
      </c>
      <c r="AK8" s="55">
        <f t="shared" ref="AK8" si="17">AI8*1.2</f>
        <v>1.4052070084360804</v>
      </c>
      <c r="AL8" s="55">
        <f t="shared" ref="AL8" si="18">AJ8*1.2</f>
        <v>1.8599999999999999</v>
      </c>
      <c r="AM8" s="55">
        <f t="shared" ref="AM8" si="19">(S8+Y8)/D8</f>
        <v>1.1709928617780663</v>
      </c>
      <c r="AN8" s="55">
        <f t="shared" ref="AN8" si="20">(V8+AB8)/G8</f>
        <v>1.5500673551863495</v>
      </c>
      <c r="AO8" s="55">
        <f t="shared" ref="AO8" si="21">(T8+U8+Z8+AA8)/(E8+F8)</f>
        <v>1.0612602100350057</v>
      </c>
      <c r="AP8" s="55">
        <f t="shared" ref="AP8" si="22">(W8+X8+AC8+AD8)/(H8+I8)</f>
        <v>1.5955967555040556</v>
      </c>
      <c r="AQ8" s="58"/>
      <c r="AR8" s="58"/>
      <c r="AS8" s="58"/>
      <c r="AT8" s="58"/>
      <c r="AU8" s="58"/>
      <c r="AV8" s="58"/>
    </row>
    <row r="9" spans="1:48" s="45" customFormat="1" x14ac:dyDescent="0.25">
      <c r="A9" s="50" t="s">
        <v>31</v>
      </c>
      <c r="B9" s="46">
        <v>96.355000000000004</v>
      </c>
      <c r="C9" s="47">
        <v>156.61199999999999</v>
      </c>
      <c r="D9" s="47">
        <v>22.321999999999999</v>
      </c>
      <c r="E9" s="47">
        <v>9.4390000000000001</v>
      </c>
      <c r="F9" s="47">
        <v>0</v>
      </c>
      <c r="G9" s="47">
        <v>21.710999999999999</v>
      </c>
      <c r="H9" s="47">
        <v>8.0749999999999993</v>
      </c>
      <c r="I9" s="47">
        <v>0</v>
      </c>
      <c r="J9" s="47"/>
      <c r="K9" s="47">
        <v>1.3</v>
      </c>
      <c r="L9" s="47">
        <v>1.36</v>
      </c>
      <c r="M9" s="47">
        <v>1.95</v>
      </c>
      <c r="N9" s="47">
        <v>2.0499999999999998</v>
      </c>
      <c r="O9" s="47">
        <v>1.56</v>
      </c>
      <c r="P9" s="47">
        <v>1.6319999999999999</v>
      </c>
      <c r="Q9" s="47">
        <v>2.34</v>
      </c>
      <c r="R9" s="47">
        <v>2.46</v>
      </c>
      <c r="S9" s="47">
        <v>27.64</v>
      </c>
      <c r="T9" s="47">
        <v>12.432</v>
      </c>
      <c r="U9" s="47">
        <v>0</v>
      </c>
      <c r="V9" s="47">
        <v>40.338000000000001</v>
      </c>
      <c r="W9" s="47">
        <v>15.945</v>
      </c>
      <c r="X9" s="47">
        <v>0</v>
      </c>
      <c r="Y9" s="47"/>
      <c r="Z9" s="47"/>
      <c r="AA9" s="47"/>
      <c r="AB9" s="47"/>
      <c r="AC9" s="47"/>
      <c r="AD9" s="47"/>
      <c r="AE9" s="47">
        <f t="shared" si="4"/>
        <v>0</v>
      </c>
      <c r="AF9" s="47">
        <f t="shared" si="5"/>
        <v>0</v>
      </c>
      <c r="AG9" s="47">
        <f t="shared" si="6"/>
        <v>0</v>
      </c>
      <c r="AH9" s="47">
        <f t="shared" si="7"/>
        <v>0</v>
      </c>
      <c r="AI9" s="47">
        <f t="shared" si="8"/>
        <v>1.3</v>
      </c>
      <c r="AJ9" s="47">
        <f t="shared" si="9"/>
        <v>1.95</v>
      </c>
      <c r="AK9" s="48">
        <f t="shared" si="10"/>
        <v>1.56</v>
      </c>
      <c r="AL9" s="48">
        <f t="shared" si="10"/>
        <v>2.34</v>
      </c>
      <c r="AM9" s="48">
        <f t="shared" si="0"/>
        <v>1.2382403010482932</v>
      </c>
      <c r="AN9" s="48">
        <f t="shared" si="1"/>
        <v>1.8579521901340337</v>
      </c>
      <c r="AO9" s="48">
        <f t="shared" si="2"/>
        <v>1.3170886746477382</v>
      </c>
      <c r="AP9" s="48">
        <f t="shared" si="3"/>
        <v>1.9746130030959754</v>
      </c>
      <c r="AQ9" s="49"/>
      <c r="AR9" s="49"/>
      <c r="AS9" s="49"/>
      <c r="AT9" s="49"/>
      <c r="AU9" s="49"/>
      <c r="AV9" s="49"/>
    </row>
    <row r="10" spans="1:48" s="21" customFormat="1" x14ac:dyDescent="0.25">
      <c r="A10" s="50" t="s">
        <v>32</v>
      </c>
      <c r="B10" s="53">
        <v>47.640999999999998</v>
      </c>
      <c r="C10" s="41">
        <v>88.518000000000001</v>
      </c>
      <c r="D10" s="41">
        <v>12.335000000000001</v>
      </c>
      <c r="E10" s="41">
        <v>4.2770000000000001</v>
      </c>
      <c r="F10" s="41">
        <v>0</v>
      </c>
      <c r="G10" s="41">
        <v>13.324999999999999</v>
      </c>
      <c r="H10" s="41">
        <v>4.2770000000000001</v>
      </c>
      <c r="I10" s="41">
        <v>0</v>
      </c>
      <c r="J10" s="41">
        <v>53.863999999999997</v>
      </c>
      <c r="K10" s="41">
        <v>0.94799999999999995</v>
      </c>
      <c r="L10" s="41">
        <v>0.94799999999999995</v>
      </c>
      <c r="M10" s="41">
        <v>1.1299999999999999</v>
      </c>
      <c r="N10" s="41">
        <v>1.1299999999999999</v>
      </c>
      <c r="O10" s="41">
        <v>1.1399999999999999</v>
      </c>
      <c r="P10" s="41">
        <v>1.1399999999999999</v>
      </c>
      <c r="Q10" s="41">
        <v>1.36</v>
      </c>
      <c r="R10" s="41">
        <v>1.36</v>
      </c>
      <c r="S10" s="41">
        <v>11.694000000000001</v>
      </c>
      <c r="T10" s="41">
        <v>4.0549999999999997</v>
      </c>
      <c r="U10" s="41">
        <v>0</v>
      </c>
      <c r="V10" s="41">
        <v>15.05</v>
      </c>
      <c r="W10" s="41">
        <v>4.8310000000000004</v>
      </c>
      <c r="X10" s="41"/>
      <c r="Y10" s="41"/>
      <c r="Z10" s="41"/>
      <c r="AA10" s="41"/>
      <c r="AB10" s="41"/>
      <c r="AC10" s="41"/>
      <c r="AD10" s="41"/>
      <c r="AE10" s="41">
        <f t="shared" si="4"/>
        <v>0</v>
      </c>
      <c r="AF10" s="41">
        <f t="shared" si="5"/>
        <v>0</v>
      </c>
      <c r="AG10" s="41">
        <f t="shared" si="6"/>
        <v>0</v>
      </c>
      <c r="AH10" s="41">
        <f t="shared" si="7"/>
        <v>0</v>
      </c>
      <c r="AI10" s="41">
        <f t="shared" si="8"/>
        <v>0.94799999999999995</v>
      </c>
      <c r="AJ10" s="41">
        <f t="shared" si="9"/>
        <v>1.1299999999999999</v>
      </c>
      <c r="AK10" s="55">
        <f t="shared" si="10"/>
        <v>1.1375999999999999</v>
      </c>
      <c r="AL10" s="55">
        <f t="shared" si="10"/>
        <v>1.3559999999999999</v>
      </c>
      <c r="AM10" s="55">
        <f t="shared" si="0"/>
        <v>0.94803404945277669</v>
      </c>
      <c r="AN10" s="55">
        <f t="shared" si="1"/>
        <v>1.1294559099437149</v>
      </c>
      <c r="AO10" s="55">
        <f t="shared" si="2"/>
        <v>0.94809445873275655</v>
      </c>
      <c r="AP10" s="55">
        <f>(W10+AC10+AD10)/(H10+I10)</f>
        <v>1.1295300444236616</v>
      </c>
      <c r="AQ10" s="59"/>
      <c r="AR10" s="59"/>
      <c r="AS10" s="59"/>
      <c r="AT10" s="59"/>
      <c r="AU10" s="59"/>
      <c r="AV10" s="59"/>
    </row>
    <row r="11" spans="1:48" x14ac:dyDescent="0.25">
      <c r="A11" s="50" t="s">
        <v>33</v>
      </c>
      <c r="B11" s="53">
        <v>2974.8539999999998</v>
      </c>
      <c r="C11" s="41">
        <v>5332.19</v>
      </c>
      <c r="D11" s="54">
        <v>932.07399999999996</v>
      </c>
      <c r="E11" s="54">
        <v>220.434</v>
      </c>
      <c r="F11" s="41">
        <v>0</v>
      </c>
      <c r="G11" s="41">
        <v>865.21299999999997</v>
      </c>
      <c r="H11" s="41">
        <v>1204.6379999999999</v>
      </c>
      <c r="I11" s="41">
        <v>0</v>
      </c>
      <c r="J11" s="41"/>
      <c r="K11" s="41">
        <v>1.222</v>
      </c>
      <c r="L11" s="41">
        <v>1.5669999999999999</v>
      </c>
      <c r="M11" s="41">
        <v>0.72399999999999998</v>
      </c>
      <c r="N11" s="41">
        <v>0.71699999999999997</v>
      </c>
      <c r="O11" s="41">
        <v>1.4650000000000001</v>
      </c>
      <c r="P11" s="41">
        <v>1.88</v>
      </c>
      <c r="Q11" s="41">
        <v>0.86880000000000002</v>
      </c>
      <c r="R11" s="41">
        <v>0.86</v>
      </c>
      <c r="S11" s="41">
        <v>1139.02</v>
      </c>
      <c r="T11" s="41">
        <v>345.33199999999999</v>
      </c>
      <c r="U11" s="41">
        <v>0</v>
      </c>
      <c r="V11" s="41">
        <v>626.46299999999997</v>
      </c>
      <c r="W11" s="41">
        <v>864.03899999999999</v>
      </c>
      <c r="X11" s="41">
        <v>0</v>
      </c>
      <c r="Y11" s="41"/>
      <c r="Z11" s="41">
        <v>-0.01</v>
      </c>
      <c r="AA11" s="41">
        <v>0</v>
      </c>
      <c r="AB11" s="41">
        <v>0</v>
      </c>
      <c r="AC11" s="41">
        <v>-0.01</v>
      </c>
      <c r="AD11" s="41">
        <v>0</v>
      </c>
      <c r="AE11" s="41">
        <f t="shared" si="4"/>
        <v>0</v>
      </c>
      <c r="AF11" s="41">
        <f t="shared" si="5"/>
        <v>0</v>
      </c>
      <c r="AG11" s="41">
        <f t="shared" si="6"/>
        <v>-4.536505257809594E-5</v>
      </c>
      <c r="AH11" s="41">
        <f t="shared" si="7"/>
        <v>-8.3012490059254326E-6</v>
      </c>
      <c r="AI11" s="41">
        <f t="shared" si="8"/>
        <v>1.222</v>
      </c>
      <c r="AJ11" s="41">
        <f t="shared" si="9"/>
        <v>0.72399999999999998</v>
      </c>
      <c r="AK11" s="55">
        <f t="shared" si="10"/>
        <v>1.4663999999999999</v>
      </c>
      <c r="AL11" s="55">
        <f t="shared" si="10"/>
        <v>0.86879999999999991</v>
      </c>
      <c r="AM11" s="55">
        <f t="shared" si="0"/>
        <v>1.2220274355898781</v>
      </c>
      <c r="AN11" s="55">
        <f t="shared" si="1"/>
        <v>0.72405638842689601</v>
      </c>
      <c r="AO11" s="55">
        <f t="shared" si="2"/>
        <v>1.5665550686373246</v>
      </c>
      <c r="AP11" s="55">
        <f t="shared" si="3"/>
        <v>0.7172519877340745</v>
      </c>
      <c r="AQ11" s="58"/>
      <c r="AR11" s="58"/>
      <c r="AS11" s="58"/>
      <c r="AT11" s="58"/>
      <c r="AU11" s="58"/>
      <c r="AV11" s="58"/>
    </row>
    <row r="12" spans="1:48" s="45" customFormat="1" x14ac:dyDescent="0.25">
      <c r="A12" s="68" t="s">
        <v>34</v>
      </c>
      <c r="B12" s="69">
        <v>243.04900000000001</v>
      </c>
      <c r="C12" s="70">
        <v>436.286</v>
      </c>
      <c r="D12" s="70">
        <v>64.697999999999993</v>
      </c>
      <c r="E12" s="70">
        <v>20.651</v>
      </c>
      <c r="F12" s="70">
        <v>1.2999999999999999E-2</v>
      </c>
      <c r="G12" s="70">
        <v>64.481999999999999</v>
      </c>
      <c r="H12" s="70">
        <v>24.03</v>
      </c>
      <c r="I12" s="70">
        <v>1.2999999999999999E-2</v>
      </c>
      <c r="J12" s="70">
        <v>6.98</v>
      </c>
      <c r="K12" s="70">
        <v>1.02</v>
      </c>
      <c r="L12" s="70">
        <v>1.02</v>
      </c>
      <c r="M12" s="70">
        <v>1.65</v>
      </c>
      <c r="N12" s="70">
        <v>1.65</v>
      </c>
      <c r="O12" s="70">
        <v>1.224</v>
      </c>
      <c r="P12" s="70">
        <v>1.224</v>
      </c>
      <c r="Q12" s="70">
        <v>1.98</v>
      </c>
      <c r="R12" s="70">
        <v>1.98</v>
      </c>
      <c r="S12" s="70">
        <v>65.992000000000004</v>
      </c>
      <c r="T12" s="70">
        <v>21.064</v>
      </c>
      <c r="U12" s="70">
        <v>1.2999999999999999E-2</v>
      </c>
      <c r="V12" s="70">
        <v>106.395</v>
      </c>
      <c r="W12" s="70">
        <v>49.567</v>
      </c>
      <c r="X12" s="70">
        <v>2.1000000000000001E-2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f t="shared" si="4"/>
        <v>0</v>
      </c>
      <c r="AF12" s="70">
        <f t="shared" si="5"/>
        <v>0</v>
      </c>
      <c r="AG12" s="70">
        <f t="shared" si="6"/>
        <v>0</v>
      </c>
      <c r="AH12" s="70">
        <f t="shared" si="7"/>
        <v>0</v>
      </c>
      <c r="AI12" s="70">
        <f t="shared" si="8"/>
        <v>1.02</v>
      </c>
      <c r="AJ12" s="70">
        <f t="shared" si="9"/>
        <v>1.65</v>
      </c>
      <c r="AK12" s="71">
        <f t="shared" si="10"/>
        <v>1.224</v>
      </c>
      <c r="AL12" s="71">
        <f t="shared" si="10"/>
        <v>1.9799999999999998</v>
      </c>
      <c r="AM12" s="71">
        <f t="shared" si="0"/>
        <v>1.0200006182571333</v>
      </c>
      <c r="AN12" s="71">
        <f t="shared" si="1"/>
        <v>1.649995347538848</v>
      </c>
      <c r="AO12" s="71">
        <f t="shared" si="2"/>
        <v>1.0199864498644986</v>
      </c>
      <c r="AP12" s="71">
        <f>(W12+X12-11.208)/(H12+I12)</f>
        <v>1.5963066173106517</v>
      </c>
      <c r="AQ12" s="72"/>
      <c r="AR12" s="72"/>
      <c r="AS12" s="72"/>
      <c r="AT12" s="72"/>
      <c r="AU12" s="72"/>
      <c r="AV12" s="72"/>
    </row>
    <row r="13" spans="1:48" s="7" customFormat="1" x14ac:dyDescent="0.25">
      <c r="A13" s="50" t="s">
        <v>35</v>
      </c>
      <c r="B13" s="53">
        <v>158.93600000000001</v>
      </c>
      <c r="C13" s="41">
        <v>225.67</v>
      </c>
      <c r="D13" s="41">
        <v>38.06</v>
      </c>
      <c r="E13" s="41">
        <v>14.395</v>
      </c>
      <c r="F13" s="41">
        <v>0</v>
      </c>
      <c r="G13" s="41">
        <v>36.442999999999998</v>
      </c>
      <c r="H13" s="41">
        <v>9.7509999999999994</v>
      </c>
      <c r="I13" s="41">
        <v>0</v>
      </c>
      <c r="J13" s="41"/>
      <c r="K13" s="41">
        <v>0.89</v>
      </c>
      <c r="L13" s="41">
        <v>0.89</v>
      </c>
      <c r="M13" s="41">
        <v>1.99</v>
      </c>
      <c r="N13" s="41">
        <v>1.99</v>
      </c>
      <c r="O13" s="41">
        <v>1.0680000000000001</v>
      </c>
      <c r="P13" s="41">
        <v>1.0680000000000001</v>
      </c>
      <c r="Q13" s="41">
        <v>2.3879999999999999</v>
      </c>
      <c r="R13" s="41">
        <v>2.3879999999999999</v>
      </c>
      <c r="S13" s="41">
        <v>54.198</v>
      </c>
      <c r="T13" s="41">
        <v>12.811999999999999</v>
      </c>
      <c r="U13" s="41">
        <v>0</v>
      </c>
      <c r="V13" s="41">
        <v>72.522000000000006</v>
      </c>
      <c r="W13" s="41">
        <v>19.404</v>
      </c>
      <c r="X13" s="41"/>
      <c r="Y13" s="41"/>
      <c r="Z13" s="41"/>
      <c r="AA13" s="41"/>
      <c r="AB13" s="41"/>
      <c r="AC13" s="41"/>
      <c r="AD13" s="41"/>
      <c r="AE13" s="41">
        <f t="shared" si="4"/>
        <v>0</v>
      </c>
      <c r="AF13" s="41">
        <f t="shared" si="5"/>
        <v>0</v>
      </c>
      <c r="AG13" s="41">
        <f t="shared" si="6"/>
        <v>0</v>
      </c>
      <c r="AH13" s="41">
        <f t="shared" si="7"/>
        <v>0</v>
      </c>
      <c r="AI13" s="41">
        <f t="shared" si="8"/>
        <v>0.89</v>
      </c>
      <c r="AJ13" s="41">
        <f t="shared" si="9"/>
        <v>1.99</v>
      </c>
      <c r="AK13" s="55">
        <f t="shared" si="10"/>
        <v>1.0680000000000001</v>
      </c>
      <c r="AL13" s="55">
        <f t="shared" si="10"/>
        <v>2.3879999999999999</v>
      </c>
      <c r="AM13" s="55">
        <f t="shared" si="0"/>
        <v>1.4240147136100894</v>
      </c>
      <c r="AN13" s="55">
        <f t="shared" si="1"/>
        <v>1.9900117992481412</v>
      </c>
      <c r="AO13" s="55">
        <f t="shared" si="2"/>
        <v>0.89003126085446338</v>
      </c>
      <c r="AP13" s="55">
        <f t="shared" si="3"/>
        <v>1.9899497487437188</v>
      </c>
      <c r="AQ13" s="56"/>
      <c r="AR13" s="56"/>
      <c r="AS13" s="56"/>
      <c r="AT13" s="56"/>
      <c r="AU13" s="56"/>
      <c r="AV13" s="56"/>
    </row>
    <row r="14" spans="1:48" x14ac:dyDescent="0.25">
      <c r="A14" s="50" t="s">
        <v>36</v>
      </c>
      <c r="B14" s="53">
        <v>205.035</v>
      </c>
      <c r="C14" s="41">
        <v>335.61399999999998</v>
      </c>
      <c r="D14" s="41">
        <v>50.703000000000003</v>
      </c>
      <c r="E14" s="41">
        <v>23.218</v>
      </c>
      <c r="F14" s="41">
        <v>0</v>
      </c>
      <c r="G14" s="41">
        <v>47.75</v>
      </c>
      <c r="H14" s="41">
        <v>17.748999999999999</v>
      </c>
      <c r="I14" s="41">
        <v>0</v>
      </c>
      <c r="J14" s="41"/>
      <c r="K14" s="41">
        <v>1.36</v>
      </c>
      <c r="L14" s="41">
        <v>1.43</v>
      </c>
      <c r="M14" s="41">
        <v>1.5649999999999999</v>
      </c>
      <c r="N14" s="41">
        <v>1.585</v>
      </c>
      <c r="O14" s="41">
        <v>1.6319999999999999</v>
      </c>
      <c r="P14" s="41">
        <v>1.716</v>
      </c>
      <c r="Q14" s="41">
        <v>1.8779999999999999</v>
      </c>
      <c r="R14" s="41">
        <v>1.9019999999999999</v>
      </c>
      <c r="S14" s="41">
        <v>68.956000000000003</v>
      </c>
      <c r="T14" s="41">
        <v>33.201000000000001</v>
      </c>
      <c r="U14" s="41">
        <v>0</v>
      </c>
      <c r="V14" s="41">
        <v>74.721999999999994</v>
      </c>
      <c r="W14" s="41">
        <v>28.155999999999999</v>
      </c>
      <c r="X14" s="41">
        <v>0</v>
      </c>
      <c r="Y14" s="41"/>
      <c r="Z14" s="41"/>
      <c r="AA14" s="41"/>
      <c r="AB14" s="41"/>
      <c r="AC14" s="41"/>
      <c r="AD14" s="41"/>
      <c r="AE14" s="41">
        <f t="shared" si="4"/>
        <v>0</v>
      </c>
      <c r="AF14" s="41">
        <f t="shared" si="5"/>
        <v>0</v>
      </c>
      <c r="AG14" s="41">
        <f t="shared" si="6"/>
        <v>0</v>
      </c>
      <c r="AH14" s="41">
        <f t="shared" si="7"/>
        <v>0</v>
      </c>
      <c r="AI14" s="41">
        <f t="shared" si="8"/>
        <v>1.36</v>
      </c>
      <c r="AJ14" s="41">
        <f t="shared" si="9"/>
        <v>1.5649999999999999</v>
      </c>
      <c r="AK14" s="55">
        <f t="shared" si="10"/>
        <v>1.6320000000000001</v>
      </c>
      <c r="AL14" s="55">
        <f t="shared" si="10"/>
        <v>1.8779999999999999</v>
      </c>
      <c r="AM14" s="55">
        <f t="shared" si="0"/>
        <v>1.3599984221840917</v>
      </c>
      <c r="AN14" s="55">
        <f t="shared" si="1"/>
        <v>1.5648586387434553</v>
      </c>
      <c r="AO14" s="55">
        <f t="shared" si="2"/>
        <v>1.4299681281764149</v>
      </c>
      <c r="AP14" s="55">
        <f t="shared" si="3"/>
        <v>1.5863428925573273</v>
      </c>
      <c r="AQ14" s="58"/>
      <c r="AR14" s="58"/>
      <c r="AS14" s="58"/>
      <c r="AT14" s="58"/>
      <c r="AU14" s="58"/>
      <c r="AV14" s="58"/>
    </row>
    <row r="15" spans="1:48" s="45" customFormat="1" x14ac:dyDescent="0.25">
      <c r="A15" s="50" t="s">
        <v>102</v>
      </c>
      <c r="B15" s="46">
        <v>142.70400000000001</v>
      </c>
      <c r="C15" s="47"/>
      <c r="D15" s="47">
        <v>32.337000000000003</v>
      </c>
      <c r="E15" s="47">
        <v>9.0440000000000005</v>
      </c>
      <c r="F15" s="47">
        <v>0.52500000000000002</v>
      </c>
      <c r="G15" s="47">
        <v>30.701000000000001</v>
      </c>
      <c r="H15" s="47">
        <v>8.0109999999999992</v>
      </c>
      <c r="I15" s="47">
        <v>1.319</v>
      </c>
      <c r="J15" s="47"/>
      <c r="K15" s="47">
        <v>1.4650000000000001</v>
      </c>
      <c r="L15" s="47">
        <v>1.4650000000000001</v>
      </c>
      <c r="M15" s="47">
        <v>2.1</v>
      </c>
      <c r="N15" s="47">
        <v>2.1</v>
      </c>
      <c r="O15" s="47">
        <v>1.758</v>
      </c>
      <c r="P15" s="47">
        <v>1.758</v>
      </c>
      <c r="Q15" s="47">
        <v>2.52</v>
      </c>
      <c r="R15" s="47">
        <v>2.52</v>
      </c>
      <c r="S15" s="47">
        <v>45.963999999999999</v>
      </c>
      <c r="T15" s="47">
        <v>14.355</v>
      </c>
      <c r="U15" s="47">
        <v>0.76900000000000002</v>
      </c>
      <c r="V15" s="47">
        <v>60.686999999999998</v>
      </c>
      <c r="W15" s="47">
        <v>17.798999999999999</v>
      </c>
      <c r="X15" s="47">
        <v>2.77</v>
      </c>
      <c r="Y15" s="47"/>
      <c r="Z15" s="47"/>
      <c r="AA15" s="47"/>
      <c r="AB15" s="47"/>
      <c r="AC15" s="47"/>
      <c r="AD15" s="47"/>
      <c r="AE15" s="47">
        <f t="shared" ref="AE15" si="23">Y15/D15</f>
        <v>0</v>
      </c>
      <c r="AF15" s="47">
        <f t="shared" ref="AF15" si="24">AB15/G15</f>
        <v>0</v>
      </c>
      <c r="AG15" s="47">
        <f t="shared" ref="AG15" si="25">(Z15+AA15)/(E15+F15)</f>
        <v>0</v>
      </c>
      <c r="AH15" s="47">
        <f t="shared" ref="AH15" si="26">(AC15+AD15)/(H15+I15)</f>
        <v>0</v>
      </c>
      <c r="AI15" s="47">
        <f t="shared" ref="AI15" si="27">K15+AE15</f>
        <v>1.4650000000000001</v>
      </c>
      <c r="AJ15" s="47">
        <f t="shared" ref="AJ15" si="28">M15+AF15</f>
        <v>2.1</v>
      </c>
      <c r="AK15" s="48">
        <f t="shared" ref="AK15" si="29">AI15*1.2</f>
        <v>1.758</v>
      </c>
      <c r="AL15" s="48">
        <f t="shared" ref="AL15" si="30">AJ15*1.2</f>
        <v>2.52</v>
      </c>
      <c r="AM15" s="48">
        <f t="shared" ref="AM15" si="31">(S15+Y15)/D15</f>
        <v>1.4214058199585613</v>
      </c>
      <c r="AN15" s="48">
        <f t="shared" ref="AN15" si="32">(V15+AB15)/G15</f>
        <v>1.9767108563238982</v>
      </c>
      <c r="AO15" s="48">
        <f>(T15+U15+Z15+AA15)/(E15+F15)</f>
        <v>1.5805204305570069</v>
      </c>
      <c r="AP15" s="48">
        <f t="shared" ref="AP15" si="33">(W15+X15+AC15+AD15)/(H15+I15)</f>
        <v>2.2046087888531622</v>
      </c>
      <c r="AQ15" s="49"/>
      <c r="AR15" s="49"/>
      <c r="AS15" s="49"/>
      <c r="AT15" s="49"/>
      <c r="AU15" s="49"/>
      <c r="AV15" s="49"/>
    </row>
    <row r="16" spans="1:48" x14ac:dyDescent="0.25">
      <c r="A16" s="50" t="s">
        <v>37</v>
      </c>
      <c r="B16" s="53">
        <v>508.16399999999999</v>
      </c>
      <c r="C16" s="41">
        <v>838.03800000000001</v>
      </c>
      <c r="D16" s="41">
        <v>145.227</v>
      </c>
      <c r="E16" s="41">
        <v>45.706000000000003</v>
      </c>
      <c r="F16" s="41">
        <v>0</v>
      </c>
      <c r="G16" s="41">
        <v>144.553</v>
      </c>
      <c r="H16" s="41">
        <v>58.085000000000001</v>
      </c>
      <c r="I16" s="41"/>
      <c r="J16" s="41">
        <v>6.1840000000000002</v>
      </c>
      <c r="K16" s="41">
        <v>1.1200000000000001</v>
      </c>
      <c r="L16" s="41">
        <v>1.1200000000000001</v>
      </c>
      <c r="M16" s="41">
        <v>1.37</v>
      </c>
      <c r="N16" s="41">
        <v>1.37</v>
      </c>
      <c r="O16" s="41">
        <v>1.3440000000000001</v>
      </c>
      <c r="P16" s="41">
        <v>1.3440000000000001</v>
      </c>
      <c r="Q16" s="41">
        <v>1.6439999999999999</v>
      </c>
      <c r="R16" s="41">
        <v>1.6439999999999999</v>
      </c>
      <c r="S16" s="41">
        <v>162.66200000000001</v>
      </c>
      <c r="T16" s="41">
        <v>51.191000000000003</v>
      </c>
      <c r="U16" s="41">
        <v>0</v>
      </c>
      <c r="V16" s="41">
        <v>198.03700000000001</v>
      </c>
      <c r="W16" s="41">
        <v>79.576999999999998</v>
      </c>
      <c r="X16" s="41">
        <v>0</v>
      </c>
      <c r="Y16" s="41"/>
      <c r="Z16" s="41"/>
      <c r="AA16" s="41">
        <v>0</v>
      </c>
      <c r="AB16" s="41"/>
      <c r="AC16" s="41"/>
      <c r="AD16" s="41"/>
      <c r="AE16" s="41">
        <f t="shared" si="4"/>
        <v>0</v>
      </c>
      <c r="AF16" s="41">
        <f t="shared" si="5"/>
        <v>0</v>
      </c>
      <c r="AG16" s="41">
        <f t="shared" si="6"/>
        <v>0</v>
      </c>
      <c r="AH16" s="41">
        <f t="shared" si="7"/>
        <v>0</v>
      </c>
      <c r="AI16" s="41">
        <f t="shared" si="8"/>
        <v>1.1200000000000001</v>
      </c>
      <c r="AJ16" s="41">
        <f t="shared" si="9"/>
        <v>1.37</v>
      </c>
      <c r="AK16" s="55">
        <f t="shared" si="10"/>
        <v>1.3440000000000001</v>
      </c>
      <c r="AL16" s="55">
        <f t="shared" si="10"/>
        <v>1.6440000000000001</v>
      </c>
      <c r="AM16" s="55">
        <f t="shared" si="0"/>
        <v>1.1200534335901726</v>
      </c>
      <c r="AN16" s="55">
        <f t="shared" si="1"/>
        <v>1.3699957800944982</v>
      </c>
      <c r="AO16" s="55">
        <f t="shared" si="2"/>
        <v>1.1200061261103575</v>
      </c>
      <c r="AP16" s="55">
        <f t="shared" si="3"/>
        <v>1.3700094688818112</v>
      </c>
      <c r="AQ16" s="58"/>
      <c r="AR16" s="58"/>
      <c r="AS16" s="58"/>
      <c r="AT16" s="58"/>
      <c r="AU16" s="58"/>
      <c r="AV16" s="58"/>
    </row>
    <row r="17" spans="1:48" s="21" customFormat="1" x14ac:dyDescent="0.25">
      <c r="A17" s="50" t="s">
        <v>38</v>
      </c>
      <c r="B17" s="53">
        <v>294.00799999999998</v>
      </c>
      <c r="C17" s="41">
        <v>402.20400000000001</v>
      </c>
      <c r="D17" s="41">
        <v>79.256</v>
      </c>
      <c r="E17" s="41">
        <v>9.86</v>
      </c>
      <c r="F17" s="41">
        <v>0</v>
      </c>
      <c r="G17" s="41">
        <v>75.679000000000002</v>
      </c>
      <c r="H17" s="41">
        <v>7.9870000000000001</v>
      </c>
      <c r="I17" s="41"/>
      <c r="J17" s="41"/>
      <c r="K17" s="41">
        <v>1.32</v>
      </c>
      <c r="L17" s="41">
        <v>1.83</v>
      </c>
      <c r="M17" s="41">
        <v>1.81</v>
      </c>
      <c r="N17" s="41">
        <v>2.77</v>
      </c>
      <c r="O17" s="41">
        <v>1.5840000000000001</v>
      </c>
      <c r="P17" s="41">
        <v>2.1960000000000002</v>
      </c>
      <c r="Q17" s="41">
        <v>2.1720000000000002</v>
      </c>
      <c r="R17" s="41">
        <v>3.3239999999999998</v>
      </c>
      <c r="S17" s="41">
        <v>104.61799999999999</v>
      </c>
      <c r="T17" s="41">
        <v>18.044</v>
      </c>
      <c r="U17" s="41">
        <v>0</v>
      </c>
      <c r="V17" s="41">
        <v>136.97999999999999</v>
      </c>
      <c r="W17" s="41">
        <v>22.123000000000001</v>
      </c>
      <c r="X17" s="41">
        <v>0</v>
      </c>
      <c r="Y17" s="41">
        <v>11.771000000000001</v>
      </c>
      <c r="Z17" s="41">
        <v>0.47199999999999998</v>
      </c>
      <c r="AA17" s="41">
        <v>0</v>
      </c>
      <c r="AB17" s="41">
        <v>0</v>
      </c>
      <c r="AC17" s="41">
        <v>0</v>
      </c>
      <c r="AD17" s="41">
        <v>0</v>
      </c>
      <c r="AE17" s="41">
        <f t="shared" si="4"/>
        <v>0.14851872413445039</v>
      </c>
      <c r="AF17" s="41">
        <f t="shared" si="5"/>
        <v>0</v>
      </c>
      <c r="AG17" s="41">
        <f t="shared" si="6"/>
        <v>4.7870182555780932E-2</v>
      </c>
      <c r="AH17" s="41">
        <f t="shared" si="7"/>
        <v>0</v>
      </c>
      <c r="AI17" s="41">
        <f t="shared" si="8"/>
        <v>1.4685187241344504</v>
      </c>
      <c r="AJ17" s="41">
        <f t="shared" si="9"/>
        <v>1.81</v>
      </c>
      <c r="AK17" s="55">
        <f t="shared" si="10"/>
        <v>1.7622224689613404</v>
      </c>
      <c r="AL17" s="55">
        <f t="shared" si="10"/>
        <v>2.1720000000000002</v>
      </c>
      <c r="AM17" s="55">
        <f t="shared" si="0"/>
        <v>1.4685197335217521</v>
      </c>
      <c r="AN17" s="55">
        <f t="shared" si="1"/>
        <v>1.8100133458423076</v>
      </c>
      <c r="AO17" s="55">
        <f t="shared" si="2"/>
        <v>1.8778904665314404</v>
      </c>
      <c r="AP17" s="55">
        <f t="shared" si="3"/>
        <v>2.7698760485789409</v>
      </c>
      <c r="AQ17" s="59"/>
      <c r="AR17" s="59"/>
      <c r="AS17" s="59"/>
      <c r="AT17" s="59"/>
      <c r="AU17" s="59"/>
      <c r="AV17" s="59"/>
    </row>
    <row r="18" spans="1:48" s="45" customFormat="1" x14ac:dyDescent="0.25">
      <c r="A18" s="50" t="s">
        <v>39</v>
      </c>
      <c r="B18" s="46">
        <v>246.40899999999999</v>
      </c>
      <c r="C18" s="47">
        <v>375.63499999999999</v>
      </c>
      <c r="D18" s="47">
        <v>53.238999999999997</v>
      </c>
      <c r="E18" s="47">
        <v>22.88</v>
      </c>
      <c r="F18" s="47">
        <v>0</v>
      </c>
      <c r="G18" s="47">
        <v>46.183</v>
      </c>
      <c r="H18" s="47">
        <v>24.925000000000001</v>
      </c>
      <c r="I18" s="47">
        <v>0</v>
      </c>
      <c r="J18" s="47"/>
      <c r="K18" s="47">
        <v>1.1000000000000001</v>
      </c>
      <c r="L18" s="47">
        <v>1.27</v>
      </c>
      <c r="M18" s="47">
        <v>2.09</v>
      </c>
      <c r="N18" s="47">
        <v>2.4</v>
      </c>
      <c r="O18" s="47">
        <v>1.32</v>
      </c>
      <c r="P18" s="47">
        <v>1.524</v>
      </c>
      <c r="Q18" s="47">
        <v>2.508</v>
      </c>
      <c r="R18" s="47">
        <v>2.88</v>
      </c>
      <c r="S18" s="47">
        <v>58.656999999999996</v>
      </c>
      <c r="T18" s="47">
        <v>29.056000000000001</v>
      </c>
      <c r="U18" s="47">
        <v>0</v>
      </c>
      <c r="V18" s="47">
        <v>96.546999999999997</v>
      </c>
      <c r="W18" s="47">
        <v>62.149000000000001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f t="shared" si="4"/>
        <v>0</v>
      </c>
      <c r="AF18" s="47">
        <f t="shared" si="5"/>
        <v>0</v>
      </c>
      <c r="AG18" s="47">
        <f t="shared" si="6"/>
        <v>0</v>
      </c>
      <c r="AH18" s="47">
        <f t="shared" si="7"/>
        <v>0</v>
      </c>
      <c r="AI18" s="47">
        <f t="shared" si="8"/>
        <v>1.1000000000000001</v>
      </c>
      <c r="AJ18" s="47">
        <f t="shared" si="9"/>
        <v>2.09</v>
      </c>
      <c r="AK18" s="48">
        <f t="shared" si="10"/>
        <v>1.32</v>
      </c>
      <c r="AL18" s="48">
        <f t="shared" si="10"/>
        <v>2.5079999999999996</v>
      </c>
      <c r="AM18" s="48">
        <f t="shared" si="0"/>
        <v>1.1017675012678676</v>
      </c>
      <c r="AN18" s="48">
        <f t="shared" si="1"/>
        <v>2.0905311478249571</v>
      </c>
      <c r="AO18" s="48">
        <f t="shared" si="2"/>
        <v>1.26993006993007</v>
      </c>
      <c r="AP18" s="48">
        <f t="shared" si="3"/>
        <v>2.4934403209628888</v>
      </c>
      <c r="AQ18" s="49"/>
      <c r="AR18" s="49"/>
      <c r="AS18" s="49"/>
      <c r="AT18" s="49"/>
      <c r="AU18" s="49"/>
      <c r="AV18" s="49"/>
    </row>
    <row r="19" spans="1:48" s="21" customFormat="1" x14ac:dyDescent="0.25">
      <c r="A19" s="50" t="s">
        <v>40</v>
      </c>
      <c r="B19" s="53">
        <v>209.67</v>
      </c>
      <c r="C19" s="41">
        <v>374.93400000000003</v>
      </c>
      <c r="D19" s="41">
        <v>47.103000000000002</v>
      </c>
      <c r="E19" s="41">
        <v>14.265000000000001</v>
      </c>
      <c r="F19" s="41">
        <v>0</v>
      </c>
      <c r="G19" s="41">
        <v>43.094000000000001</v>
      </c>
      <c r="H19" s="41">
        <v>12.329000000000001</v>
      </c>
      <c r="I19" s="41">
        <v>0</v>
      </c>
      <c r="J19" s="41"/>
      <c r="K19" s="41">
        <v>1.3</v>
      </c>
      <c r="L19" s="41">
        <v>1.3</v>
      </c>
      <c r="M19" s="41">
        <v>2.34</v>
      </c>
      <c r="N19" s="41">
        <v>2.34</v>
      </c>
      <c r="O19" s="41">
        <v>1.56</v>
      </c>
      <c r="P19" s="41">
        <v>1.56</v>
      </c>
      <c r="Q19" s="41">
        <v>2.8079999999999998</v>
      </c>
      <c r="R19" s="41">
        <v>2.8079999999999998</v>
      </c>
      <c r="S19" s="41">
        <v>61.225999999999999</v>
      </c>
      <c r="T19" s="41">
        <v>18.658000000000001</v>
      </c>
      <c r="U19" s="41">
        <v>0</v>
      </c>
      <c r="V19" s="41">
        <v>100.83799999999999</v>
      </c>
      <c r="W19" s="41">
        <v>28.948</v>
      </c>
      <c r="X19" s="41">
        <v>0</v>
      </c>
      <c r="Y19" s="41"/>
      <c r="Z19" s="41"/>
      <c r="AA19" s="41"/>
      <c r="AB19" s="41"/>
      <c r="AC19" s="41"/>
      <c r="AD19" s="41">
        <v>0</v>
      </c>
      <c r="AE19" s="41">
        <f t="shared" si="4"/>
        <v>0</v>
      </c>
      <c r="AF19" s="41">
        <f t="shared" si="5"/>
        <v>0</v>
      </c>
      <c r="AG19" s="41">
        <f t="shared" si="6"/>
        <v>0</v>
      </c>
      <c r="AH19" s="41">
        <f t="shared" si="7"/>
        <v>0</v>
      </c>
      <c r="AI19" s="41">
        <f t="shared" si="8"/>
        <v>1.3</v>
      </c>
      <c r="AJ19" s="41">
        <f t="shared" si="9"/>
        <v>2.34</v>
      </c>
      <c r="AK19" s="55">
        <f t="shared" si="10"/>
        <v>1.56</v>
      </c>
      <c r="AL19" s="55">
        <f t="shared" si="10"/>
        <v>2.8079999999999998</v>
      </c>
      <c r="AM19" s="55">
        <f t="shared" si="0"/>
        <v>1.2998322824448549</v>
      </c>
      <c r="AN19" s="55">
        <f t="shared" si="1"/>
        <v>2.339954518030352</v>
      </c>
      <c r="AO19" s="55">
        <f t="shared" si="2"/>
        <v>1.307956536978619</v>
      </c>
      <c r="AP19" s="55">
        <f t="shared" si="3"/>
        <v>2.3479600940871115</v>
      </c>
      <c r="AQ19" s="59"/>
      <c r="AR19" s="59"/>
      <c r="AS19" s="59"/>
      <c r="AT19" s="59"/>
      <c r="AU19" s="59"/>
      <c r="AV19" s="59"/>
    </row>
    <row r="20" spans="1:48" s="21" customFormat="1" x14ac:dyDescent="0.25">
      <c r="A20" s="50" t="s">
        <v>41</v>
      </c>
      <c r="B20" s="53">
        <v>117.093</v>
      </c>
      <c r="C20" s="41">
        <v>231.51900000000001</v>
      </c>
      <c r="D20" s="41">
        <v>26.367999999999999</v>
      </c>
      <c r="E20" s="41">
        <v>10.313000000000001</v>
      </c>
      <c r="F20" s="41">
        <v>1.7789999999999999</v>
      </c>
      <c r="G20" s="41">
        <v>22.527999999999999</v>
      </c>
      <c r="H20" s="41">
        <v>8.3940000000000001</v>
      </c>
      <c r="I20" s="41">
        <v>1.6439999999999999</v>
      </c>
      <c r="J20" s="41"/>
      <c r="K20" s="41">
        <v>1.45</v>
      </c>
      <c r="L20" s="41">
        <v>1.4830000000000001</v>
      </c>
      <c r="M20" s="41">
        <v>1.8819999999999999</v>
      </c>
      <c r="N20" s="41">
        <v>1.843</v>
      </c>
      <c r="O20" s="41">
        <v>1.74</v>
      </c>
      <c r="P20" s="41">
        <v>1.7789999999999999</v>
      </c>
      <c r="Q20" s="41">
        <v>2.258</v>
      </c>
      <c r="R20" s="41">
        <v>2.2120000000000002</v>
      </c>
      <c r="S20" s="41">
        <v>38.262999999999998</v>
      </c>
      <c r="T20" s="41">
        <v>15.634</v>
      </c>
      <c r="U20" s="41">
        <v>2.298</v>
      </c>
      <c r="V20" s="41">
        <v>42.4</v>
      </c>
      <c r="W20" s="41">
        <v>15.291</v>
      </c>
      <c r="X20" s="41">
        <v>3.2069999999999999</v>
      </c>
      <c r="Y20" s="41">
        <v>1.913</v>
      </c>
      <c r="Z20" s="41">
        <v>0.25700000000000001</v>
      </c>
      <c r="AA20" s="41">
        <v>9.8000000000000004E-2</v>
      </c>
      <c r="AB20" s="41"/>
      <c r="AC20" s="41"/>
      <c r="AD20" s="41">
        <v>0</v>
      </c>
      <c r="AE20" s="41">
        <f t="shared" ref="AE20" si="34">Y20/D20</f>
        <v>7.2550060679611658E-2</v>
      </c>
      <c r="AF20" s="41">
        <f t="shared" ref="AF20" si="35">AB20/G20</f>
        <v>0</v>
      </c>
      <c r="AG20" s="41">
        <f t="shared" ref="AG20" si="36">(Z20+AA20)/(E20+F20)</f>
        <v>2.9358253390671517E-2</v>
      </c>
      <c r="AH20" s="41">
        <f t="shared" ref="AH20" si="37">(AC20+AD20)/(H20+I20)</f>
        <v>0</v>
      </c>
      <c r="AI20" s="41">
        <f t="shared" ref="AI20" si="38">K20+AE20</f>
        <v>1.5225500606796116</v>
      </c>
      <c r="AJ20" s="41">
        <f t="shared" ref="AJ20" si="39">M20+AF20</f>
        <v>1.8819999999999999</v>
      </c>
      <c r="AK20" s="55">
        <f t="shared" ref="AK20" si="40">AI20*1.2</f>
        <v>1.827060072815534</v>
      </c>
      <c r="AL20" s="55">
        <f t="shared" ref="AL20" si="41">AJ20*1.2</f>
        <v>2.2584</v>
      </c>
      <c r="AM20" s="55">
        <f t="shared" ref="AM20" si="42">(S20+Y20)/D20</f>
        <v>1.5236650485436891</v>
      </c>
      <c r="AN20" s="55">
        <f t="shared" ref="AN20" si="43">(V20+AB20)/G20</f>
        <v>1.8821022727272727</v>
      </c>
      <c r="AO20" s="55">
        <f>(T20+U20+Z20+AA20)/(E20+F20)</f>
        <v>1.5123221964935496</v>
      </c>
      <c r="AP20" s="55">
        <f t="shared" ref="AP20" si="44">(W20+X20+AC20+AD20)/(H20+I20)</f>
        <v>1.8427973699940228</v>
      </c>
      <c r="AQ20" s="59"/>
      <c r="AR20" s="59"/>
      <c r="AS20" s="59"/>
      <c r="AT20" s="59"/>
      <c r="AU20" s="59"/>
      <c r="AV20" s="59"/>
    </row>
    <row r="21" spans="1:48" s="45" customFormat="1" x14ac:dyDescent="0.25">
      <c r="A21" s="60" t="s">
        <v>42</v>
      </c>
      <c r="B21" s="46">
        <v>1111.922</v>
      </c>
      <c r="C21" s="47">
        <v>2195.241</v>
      </c>
      <c r="D21" s="47">
        <v>206.25399999999999</v>
      </c>
      <c r="E21" s="47">
        <v>152.9</v>
      </c>
      <c r="F21" s="47">
        <v>0</v>
      </c>
      <c r="G21" s="47">
        <v>205.66399999999999</v>
      </c>
      <c r="H21" s="47">
        <v>198.22800000000001</v>
      </c>
      <c r="I21" s="47">
        <v>0</v>
      </c>
      <c r="J21" s="47"/>
      <c r="K21" s="61">
        <f>S21/D21</f>
        <v>0.9001910265982721</v>
      </c>
      <c r="L21" s="61">
        <f>T21/E21</f>
        <v>0.95328319162851538</v>
      </c>
      <c r="M21" s="61">
        <f>V21/G21</f>
        <v>1.7037546678076865</v>
      </c>
      <c r="N21" s="61">
        <f>W21/H21</f>
        <v>2.1676453376919507</v>
      </c>
      <c r="O21" s="48">
        <f>K21*1.2</f>
        <v>1.0802292319179265</v>
      </c>
      <c r="P21" s="48">
        <f>L21*1.2</f>
        <v>1.1439398299542185</v>
      </c>
      <c r="Q21" s="48">
        <f>M21*1.2</f>
        <v>2.0445056013692238</v>
      </c>
      <c r="R21" s="48">
        <f>N21*1.2</f>
        <v>2.6011744052303407</v>
      </c>
      <c r="S21" s="47">
        <v>185.66800000000001</v>
      </c>
      <c r="T21" s="47">
        <v>145.75700000000001</v>
      </c>
      <c r="U21" s="47">
        <v>0</v>
      </c>
      <c r="V21" s="47">
        <v>350.40100000000001</v>
      </c>
      <c r="W21" s="47">
        <v>429.68799999999999</v>
      </c>
      <c r="X21" s="47">
        <v>0</v>
      </c>
      <c r="Y21" s="47">
        <v>0.126</v>
      </c>
      <c r="Z21" s="47">
        <v>7.8E-2</v>
      </c>
      <c r="AA21" s="47">
        <v>0</v>
      </c>
      <c r="AB21" s="47">
        <v>0.126</v>
      </c>
      <c r="AC21" s="47">
        <v>7.8E-2</v>
      </c>
      <c r="AD21" s="47"/>
      <c r="AE21" s="47">
        <f t="shared" si="4"/>
        <v>6.1089724320498025E-4</v>
      </c>
      <c r="AF21" s="47">
        <f t="shared" si="5"/>
        <v>6.1264975882993622E-4</v>
      </c>
      <c r="AG21" s="47">
        <f t="shared" si="6"/>
        <v>5.1013734466971879E-4</v>
      </c>
      <c r="AH21" s="47">
        <f t="shared" si="7"/>
        <v>3.9348628851625399E-4</v>
      </c>
      <c r="AI21" s="47">
        <f t="shared" si="8"/>
        <v>0.90080192384147706</v>
      </c>
      <c r="AJ21" s="47">
        <f t="shared" si="9"/>
        <v>1.7043673175665164</v>
      </c>
      <c r="AK21" s="48">
        <f t="shared" si="10"/>
        <v>1.0809623086097724</v>
      </c>
      <c r="AL21" s="48">
        <f t="shared" si="10"/>
        <v>2.0452407810798197</v>
      </c>
      <c r="AM21" s="48">
        <f t="shared" si="0"/>
        <v>0.90080192384147706</v>
      </c>
      <c r="AN21" s="48">
        <f t="shared" si="1"/>
        <v>1.7043673175665164</v>
      </c>
      <c r="AO21" s="48">
        <f t="shared" ref="AO21:AO46" si="45">(T21+U21+Z21+AA21)/(E21+F21)</f>
        <v>0.95379332897318514</v>
      </c>
      <c r="AP21" s="48">
        <f t="shared" si="3"/>
        <v>2.1680388239804667</v>
      </c>
      <c r="AQ21" s="62"/>
      <c r="AR21" s="62"/>
      <c r="AS21" s="62"/>
      <c r="AT21" s="62"/>
      <c r="AU21" s="62"/>
      <c r="AV21" s="62"/>
    </row>
    <row r="22" spans="1:48" s="21" customFormat="1" x14ac:dyDescent="0.25">
      <c r="A22" s="50" t="s">
        <v>43</v>
      </c>
      <c r="B22" s="44">
        <v>161.26599999999999</v>
      </c>
      <c r="C22" s="53">
        <f>S22+T22+U22+V22+W22+X22+Y22+Z22+AA22+AB22+AC22+AD22</f>
        <v>0</v>
      </c>
      <c r="D22" s="41">
        <v>46.734000000000002</v>
      </c>
      <c r="E22" s="41">
        <v>13.413</v>
      </c>
      <c r="F22" s="41">
        <v>0</v>
      </c>
      <c r="G22" s="41">
        <v>46.197000000000003</v>
      </c>
      <c r="H22" s="41">
        <v>5.9630000000000001</v>
      </c>
      <c r="I22" s="41">
        <v>0</v>
      </c>
      <c r="J22" s="41"/>
      <c r="K22" s="41">
        <v>1.23</v>
      </c>
      <c r="L22" s="41">
        <v>1.23</v>
      </c>
      <c r="M22" s="41">
        <v>1.95</v>
      </c>
      <c r="N22" s="41">
        <v>1.95</v>
      </c>
      <c r="O22" s="41">
        <v>1.476</v>
      </c>
      <c r="P22" s="41">
        <v>1.476</v>
      </c>
      <c r="Q22" s="41">
        <v>2.34</v>
      </c>
      <c r="R22" s="41">
        <v>2.34</v>
      </c>
      <c r="S22" s="41"/>
      <c r="T22" s="41"/>
      <c r="U22" s="41">
        <v>0</v>
      </c>
      <c r="V22" s="41"/>
      <c r="W22" s="41"/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f t="shared" si="4"/>
        <v>0</v>
      </c>
      <c r="AF22" s="41">
        <f t="shared" si="5"/>
        <v>0</v>
      </c>
      <c r="AG22" s="41">
        <f t="shared" si="6"/>
        <v>0</v>
      </c>
      <c r="AH22" s="41">
        <f t="shared" si="7"/>
        <v>0</v>
      </c>
      <c r="AI22" s="41">
        <f t="shared" si="8"/>
        <v>1.23</v>
      </c>
      <c r="AJ22" s="41">
        <f t="shared" si="9"/>
        <v>1.95</v>
      </c>
      <c r="AK22" s="55">
        <f t="shared" si="10"/>
        <v>1.476</v>
      </c>
      <c r="AL22" s="55">
        <f t="shared" si="10"/>
        <v>2.34</v>
      </c>
      <c r="AM22" s="55">
        <f t="shared" si="0"/>
        <v>0</v>
      </c>
      <c r="AN22" s="55">
        <f t="shared" si="1"/>
        <v>0</v>
      </c>
      <c r="AO22" s="55">
        <f t="shared" si="45"/>
        <v>0</v>
      </c>
      <c r="AP22" s="55">
        <f t="shared" si="3"/>
        <v>0</v>
      </c>
      <c r="AQ22" s="56"/>
      <c r="AR22" s="56"/>
      <c r="AS22" s="56"/>
      <c r="AT22" s="56"/>
      <c r="AU22" s="56"/>
      <c r="AV22" s="56"/>
    </row>
    <row r="23" spans="1:48" x14ac:dyDescent="0.25">
      <c r="A23" s="50" t="s">
        <v>44</v>
      </c>
      <c r="B23" s="53">
        <v>367.45499999999998</v>
      </c>
      <c r="C23" s="41">
        <v>607.24099999999999</v>
      </c>
      <c r="D23" s="41">
        <v>95.477999999999994</v>
      </c>
      <c r="E23" s="41">
        <v>34.591999999999999</v>
      </c>
      <c r="F23" s="41">
        <v>0.58899999999999997</v>
      </c>
      <c r="G23" s="41">
        <v>83.268000000000001</v>
      </c>
      <c r="H23" s="41">
        <v>32.706000000000003</v>
      </c>
      <c r="I23" s="41">
        <v>0</v>
      </c>
      <c r="J23" s="41"/>
      <c r="K23" s="41">
        <v>1.33</v>
      </c>
      <c r="L23" s="41">
        <v>1.33</v>
      </c>
      <c r="M23" s="41">
        <v>1.67</v>
      </c>
      <c r="N23" s="41">
        <v>1.67</v>
      </c>
      <c r="O23" s="41">
        <v>1.5960000000000001</v>
      </c>
      <c r="P23" s="41">
        <v>1.5960000000000001</v>
      </c>
      <c r="Q23" s="41">
        <v>2.004</v>
      </c>
      <c r="R23" s="41">
        <v>2.004</v>
      </c>
      <c r="S23" s="41">
        <v>126.986</v>
      </c>
      <c r="T23" s="41">
        <v>46.006999999999998</v>
      </c>
      <c r="U23" s="41">
        <v>0.78300000000000003</v>
      </c>
      <c r="V23" s="41">
        <v>139.05799999999999</v>
      </c>
      <c r="W23" s="41">
        <v>54.62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f t="shared" si="4"/>
        <v>0</v>
      </c>
      <c r="AF23" s="41">
        <f t="shared" si="5"/>
        <v>0</v>
      </c>
      <c r="AG23" s="41">
        <f t="shared" si="6"/>
        <v>0</v>
      </c>
      <c r="AH23" s="41">
        <f t="shared" si="7"/>
        <v>0</v>
      </c>
      <c r="AI23" s="41">
        <f t="shared" si="8"/>
        <v>1.33</v>
      </c>
      <c r="AJ23" s="41">
        <f t="shared" si="9"/>
        <v>1.67</v>
      </c>
      <c r="AK23" s="55">
        <f t="shared" si="10"/>
        <v>1.5960000000000001</v>
      </c>
      <c r="AL23" s="55">
        <f t="shared" si="10"/>
        <v>2.004</v>
      </c>
      <c r="AM23" s="55">
        <f t="shared" si="0"/>
        <v>1.3300027231404095</v>
      </c>
      <c r="AN23" s="55">
        <f t="shared" si="1"/>
        <v>1.6700052841427677</v>
      </c>
      <c r="AO23" s="55">
        <f t="shared" si="45"/>
        <v>1.3299792501634407</v>
      </c>
      <c r="AP23" s="55">
        <f t="shared" si="3"/>
        <v>1.6700299639209928</v>
      </c>
      <c r="AQ23" s="58"/>
      <c r="AR23" s="58"/>
      <c r="AS23" s="58"/>
      <c r="AT23" s="58"/>
      <c r="AU23" s="58"/>
      <c r="AV23" s="58"/>
    </row>
    <row r="24" spans="1:48" s="45" customFormat="1" x14ac:dyDescent="0.25">
      <c r="A24" s="50" t="s">
        <v>45</v>
      </c>
      <c r="B24" s="46">
        <v>716.45799999999997</v>
      </c>
      <c r="C24" s="47">
        <v>1084.577</v>
      </c>
      <c r="D24" s="47">
        <v>138.452</v>
      </c>
      <c r="E24" s="47">
        <v>78.647999999999996</v>
      </c>
      <c r="F24" s="47">
        <v>0</v>
      </c>
      <c r="G24" s="47">
        <v>133.90799999999999</v>
      </c>
      <c r="H24" s="47">
        <v>58.694000000000003</v>
      </c>
      <c r="I24" s="47">
        <v>0</v>
      </c>
      <c r="J24" s="47">
        <v>492.83300000000003</v>
      </c>
      <c r="K24" s="47">
        <v>0.95299999999999996</v>
      </c>
      <c r="L24" s="47">
        <v>0.97699999999999998</v>
      </c>
      <c r="M24" s="47">
        <v>2.504</v>
      </c>
      <c r="N24" s="47">
        <v>2.9359999999999999</v>
      </c>
      <c r="O24" s="61">
        <f>K24*1.2</f>
        <v>1.1435999999999999</v>
      </c>
      <c r="P24" s="61">
        <f>L24*1.2</f>
        <v>1.1723999999999999</v>
      </c>
      <c r="Q24" s="61">
        <f>M24*1.2</f>
        <v>3.0047999999999999</v>
      </c>
      <c r="R24" s="61">
        <f>N24*1.2</f>
        <v>3.5231999999999997</v>
      </c>
      <c r="S24" s="47">
        <v>131.89500000000001</v>
      </c>
      <c r="T24" s="47">
        <v>76.864999999999995</v>
      </c>
      <c r="U24" s="47">
        <v>0</v>
      </c>
      <c r="V24" s="47">
        <v>335.34500000000003</v>
      </c>
      <c r="W24" s="47">
        <v>172.35300000000001</v>
      </c>
      <c r="X24" s="47">
        <v>0</v>
      </c>
      <c r="Y24" s="47">
        <v>0</v>
      </c>
      <c r="Z24" s="47">
        <v>0</v>
      </c>
      <c r="AA24" s="47">
        <v>0</v>
      </c>
      <c r="AB24" s="47">
        <v>1.4999999999999999E-2</v>
      </c>
      <c r="AC24" s="47">
        <v>0</v>
      </c>
      <c r="AD24" s="47">
        <v>0</v>
      </c>
      <c r="AE24" s="47">
        <f t="shared" si="4"/>
        <v>0</v>
      </c>
      <c r="AF24" s="47">
        <f t="shared" si="5"/>
        <v>1.1201720584281746E-4</v>
      </c>
      <c r="AG24" s="47">
        <f t="shared" si="6"/>
        <v>0</v>
      </c>
      <c r="AH24" s="47">
        <f t="shared" si="7"/>
        <v>0</v>
      </c>
      <c r="AI24" s="47">
        <f t="shared" si="8"/>
        <v>0.95299999999999996</v>
      </c>
      <c r="AJ24" s="47">
        <f t="shared" si="9"/>
        <v>2.5041120172058426</v>
      </c>
      <c r="AK24" s="48">
        <f t="shared" si="10"/>
        <v>1.1435999999999999</v>
      </c>
      <c r="AL24" s="48">
        <f t="shared" si="10"/>
        <v>3.004934420647011</v>
      </c>
      <c r="AM24" s="48">
        <f t="shared" si="0"/>
        <v>0.95264062635426006</v>
      </c>
      <c r="AN24" s="48">
        <f t="shared" si="1"/>
        <v>2.5044060100964844</v>
      </c>
      <c r="AO24" s="48">
        <f t="shared" si="45"/>
        <v>0.9773293662903062</v>
      </c>
      <c r="AP24" s="48">
        <f t="shared" si="3"/>
        <v>2.936467100555423</v>
      </c>
      <c r="AQ24" s="49"/>
      <c r="AR24" s="49"/>
      <c r="AS24" s="49"/>
      <c r="AT24" s="49"/>
      <c r="AU24" s="49"/>
      <c r="AV24" s="49"/>
    </row>
    <row r="25" spans="1:48" x14ac:dyDescent="0.25">
      <c r="A25" s="50" t="s">
        <v>46</v>
      </c>
      <c r="B25" s="53">
        <v>2593.6030000000001</v>
      </c>
      <c r="C25" s="41">
        <v>4612.1769999999997</v>
      </c>
      <c r="D25" s="41">
        <v>643.90700000000004</v>
      </c>
      <c r="E25" s="41">
        <v>621.77099999999996</v>
      </c>
      <c r="F25" s="41">
        <v>0</v>
      </c>
      <c r="G25" s="41">
        <v>619.96900000000005</v>
      </c>
      <c r="H25" s="41">
        <v>590.27300000000002</v>
      </c>
      <c r="I25" s="41">
        <v>0</v>
      </c>
      <c r="J25" s="41"/>
      <c r="K25" s="41">
        <v>0.875</v>
      </c>
      <c r="L25" s="41">
        <v>0.875</v>
      </c>
      <c r="M25" s="41">
        <v>1.375</v>
      </c>
      <c r="N25" s="41">
        <v>1.375</v>
      </c>
      <c r="O25" s="41">
        <v>1.05</v>
      </c>
      <c r="P25" s="41">
        <v>1.05</v>
      </c>
      <c r="Q25" s="41">
        <v>1.65</v>
      </c>
      <c r="R25" s="41">
        <v>1.65</v>
      </c>
      <c r="S25" s="41">
        <v>563.27099999999996</v>
      </c>
      <c r="T25" s="41">
        <v>426.80200000000002</v>
      </c>
      <c r="U25" s="41">
        <v>0</v>
      </c>
      <c r="V25" s="41">
        <v>853.21799999999996</v>
      </c>
      <c r="W25" s="41">
        <v>750.31200000000001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f t="shared" si="4"/>
        <v>0</v>
      </c>
      <c r="AF25" s="41">
        <f t="shared" si="5"/>
        <v>0</v>
      </c>
      <c r="AG25" s="41">
        <f t="shared" si="6"/>
        <v>0</v>
      </c>
      <c r="AH25" s="41">
        <f t="shared" si="7"/>
        <v>0</v>
      </c>
      <c r="AI25" s="41">
        <f t="shared" si="8"/>
        <v>0.875</v>
      </c>
      <c r="AJ25" s="41">
        <f t="shared" si="9"/>
        <v>1.375</v>
      </c>
      <c r="AK25" s="55">
        <f t="shared" si="10"/>
        <v>1.05</v>
      </c>
      <c r="AL25" s="55">
        <f t="shared" si="10"/>
        <v>1.65</v>
      </c>
      <c r="AM25" s="55">
        <f t="shared" si="0"/>
        <v>0.87477073552547169</v>
      </c>
      <c r="AN25" s="55">
        <f t="shared" si="1"/>
        <v>1.3762268758599219</v>
      </c>
      <c r="AO25" s="55">
        <f t="shared" si="45"/>
        <v>0.68642956972904823</v>
      </c>
      <c r="AP25" s="55">
        <f t="shared" si="3"/>
        <v>1.2711270886521999</v>
      </c>
      <c r="AQ25" s="58"/>
      <c r="AR25" s="58"/>
      <c r="AS25" s="58"/>
      <c r="AT25" s="58"/>
      <c r="AU25" s="58"/>
      <c r="AV25" s="58"/>
    </row>
    <row r="26" spans="1:48" x14ac:dyDescent="0.25">
      <c r="A26" s="50" t="s">
        <v>47</v>
      </c>
      <c r="B26" s="53">
        <v>464.60300000000001</v>
      </c>
      <c r="C26" s="41">
        <v>625.38900000000001</v>
      </c>
      <c r="D26" s="41">
        <v>63.219000000000001</v>
      </c>
      <c r="E26" s="41">
        <v>28.132999999999999</v>
      </c>
      <c r="F26" s="41">
        <v>0</v>
      </c>
      <c r="G26" s="41">
        <v>67.463999999999999</v>
      </c>
      <c r="H26" s="41">
        <v>127.381</v>
      </c>
      <c r="I26" s="41">
        <v>0</v>
      </c>
      <c r="J26" s="41"/>
      <c r="K26" s="41">
        <v>1.43</v>
      </c>
      <c r="L26" s="41">
        <v>1.52</v>
      </c>
      <c r="M26" s="41">
        <v>1.5</v>
      </c>
      <c r="N26" s="41">
        <v>1.63</v>
      </c>
      <c r="O26" s="41">
        <v>1.716</v>
      </c>
      <c r="P26" s="41">
        <v>1.8240000000000001</v>
      </c>
      <c r="Q26" s="41">
        <v>1.8</v>
      </c>
      <c r="R26" s="41">
        <v>1.956</v>
      </c>
      <c r="S26" s="41">
        <v>95.680999999999997</v>
      </c>
      <c r="T26" s="41">
        <v>43.845999999999997</v>
      </c>
      <c r="U26" s="41">
        <v>0</v>
      </c>
      <c r="V26" s="41">
        <v>107.66500000000001</v>
      </c>
      <c r="W26" s="41">
        <v>217.411</v>
      </c>
      <c r="X26" s="41"/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f t="shared" si="4"/>
        <v>0</v>
      </c>
      <c r="AF26" s="41">
        <f t="shared" si="5"/>
        <v>0</v>
      </c>
      <c r="AG26" s="41">
        <f t="shared" si="6"/>
        <v>0</v>
      </c>
      <c r="AH26" s="41">
        <f t="shared" si="7"/>
        <v>0</v>
      </c>
      <c r="AI26" s="41">
        <f t="shared" si="8"/>
        <v>1.43</v>
      </c>
      <c r="AJ26" s="41">
        <f t="shared" si="9"/>
        <v>1.5</v>
      </c>
      <c r="AK26" s="55">
        <f t="shared" si="10"/>
        <v>1.716</v>
      </c>
      <c r="AL26" s="55">
        <f t="shared" si="10"/>
        <v>1.7999999999999998</v>
      </c>
      <c r="AM26" s="55">
        <f>(S26+Y26)/D26</f>
        <v>1.5134848700548884</v>
      </c>
      <c r="AN26" s="55">
        <f>(V26+AB26)/G26</f>
        <v>1.5958881773983162</v>
      </c>
      <c r="AO26" s="55">
        <f t="shared" si="45"/>
        <v>1.5585255749475704</v>
      </c>
      <c r="AP26" s="55">
        <f>(W26+X26+AC26+AD26)/(H26+I26)</f>
        <v>1.7067773058776428</v>
      </c>
      <c r="AQ26" s="58"/>
      <c r="AR26" s="58"/>
      <c r="AS26" s="58"/>
      <c r="AT26" s="58"/>
      <c r="AU26" s="58"/>
      <c r="AV26" s="58"/>
    </row>
    <row r="27" spans="1:48" s="21" customFormat="1" x14ac:dyDescent="0.25">
      <c r="A27" s="50" t="s">
        <v>48</v>
      </c>
      <c r="B27" s="53">
        <v>462.31299999999999</v>
      </c>
      <c r="C27" s="41">
        <v>811.77800000000002</v>
      </c>
      <c r="D27" s="41">
        <v>92.363</v>
      </c>
      <c r="E27" s="41">
        <v>35.645000000000003</v>
      </c>
      <c r="F27" s="41">
        <v>1.2629999999999999</v>
      </c>
      <c r="G27" s="41">
        <v>84.52</v>
      </c>
      <c r="H27" s="41">
        <v>201.709</v>
      </c>
      <c r="I27" s="41">
        <v>0.109</v>
      </c>
      <c r="J27" s="41">
        <v>16.29</v>
      </c>
      <c r="K27" s="41">
        <v>0.74</v>
      </c>
      <c r="L27" s="41">
        <v>1</v>
      </c>
      <c r="M27" s="41">
        <v>1.49</v>
      </c>
      <c r="N27" s="41">
        <v>1.64</v>
      </c>
      <c r="O27" s="41">
        <f>K27*1.2</f>
        <v>0.88800000000000001</v>
      </c>
      <c r="P27" s="41">
        <f>L27*1.2</f>
        <v>1.2</v>
      </c>
      <c r="Q27" s="41">
        <f>M27*1.2</f>
        <v>1.788</v>
      </c>
      <c r="R27" s="41">
        <f>N27*1.2</f>
        <v>1.9679999999999997</v>
      </c>
      <c r="S27" s="41">
        <v>68.953999999999994</v>
      </c>
      <c r="T27" s="41">
        <v>35.231999999999999</v>
      </c>
      <c r="U27" s="41">
        <v>1.2629999999999999</v>
      </c>
      <c r="V27" s="41">
        <v>125.624</v>
      </c>
      <c r="W27" s="41">
        <v>222.25</v>
      </c>
      <c r="X27" s="41">
        <v>0.17899999999999999</v>
      </c>
      <c r="Y27" s="41"/>
      <c r="Z27" s="41"/>
      <c r="AA27" s="41"/>
      <c r="AB27" s="41"/>
      <c r="AC27" s="41"/>
      <c r="AD27" s="41"/>
      <c r="AE27" s="41">
        <f t="shared" si="4"/>
        <v>0</v>
      </c>
      <c r="AF27" s="41">
        <f t="shared" si="5"/>
        <v>0</v>
      </c>
      <c r="AG27" s="41">
        <f t="shared" si="6"/>
        <v>0</v>
      </c>
      <c r="AH27" s="41">
        <f t="shared" si="7"/>
        <v>0</v>
      </c>
      <c r="AI27" s="41">
        <f t="shared" si="8"/>
        <v>0.74</v>
      </c>
      <c r="AJ27" s="41">
        <f t="shared" si="9"/>
        <v>1.49</v>
      </c>
      <c r="AK27" s="55">
        <f t="shared" si="10"/>
        <v>0.88800000000000001</v>
      </c>
      <c r="AL27" s="55">
        <f t="shared" si="10"/>
        <v>1.788</v>
      </c>
      <c r="AM27" s="55">
        <f t="shared" ref="AM27:AM46" si="46">(S27+Y27)/D27</f>
        <v>0.74655435618158783</v>
      </c>
      <c r="AN27" s="55">
        <f t="shared" ref="AN27:AN46" si="47">(V27+AB27)/G27</f>
        <v>1.4863227638428775</v>
      </c>
      <c r="AO27" s="55">
        <f t="shared" si="45"/>
        <v>0.98881001408908631</v>
      </c>
      <c r="AP27" s="55">
        <f t="shared" ref="AP27:AP46" si="48">(W27+X27+AC27+AD27)/(H27+I27)</f>
        <v>1.1021266685825843</v>
      </c>
      <c r="AQ27" s="59"/>
      <c r="AR27" s="59"/>
      <c r="AS27" s="59"/>
      <c r="AT27" s="59"/>
      <c r="AU27" s="59"/>
      <c r="AV27" s="59"/>
    </row>
    <row r="28" spans="1:48" s="45" customFormat="1" x14ac:dyDescent="0.25">
      <c r="A28" s="60" t="s">
        <v>49</v>
      </c>
      <c r="B28" s="46">
        <v>1087.912</v>
      </c>
      <c r="C28" s="47">
        <v>1682.942</v>
      </c>
      <c r="D28" s="47">
        <v>223.827</v>
      </c>
      <c r="E28" s="47">
        <v>99.411000000000001</v>
      </c>
      <c r="F28" s="47">
        <v>0</v>
      </c>
      <c r="G28" s="47">
        <v>220.69</v>
      </c>
      <c r="H28" s="47">
        <v>388.029</v>
      </c>
      <c r="I28" s="47">
        <v>0</v>
      </c>
      <c r="J28" s="47">
        <v>807.774</v>
      </c>
      <c r="K28" s="47">
        <v>1.2</v>
      </c>
      <c r="L28" s="47">
        <v>1.2</v>
      </c>
      <c r="M28" s="47">
        <v>1.1499999999999999</v>
      </c>
      <c r="N28" s="47">
        <v>1.1499999999999999</v>
      </c>
      <c r="O28" s="47">
        <v>1.44</v>
      </c>
      <c r="P28" s="47">
        <v>1.44</v>
      </c>
      <c r="Q28" s="47">
        <v>1.38</v>
      </c>
      <c r="R28" s="47">
        <v>1.38</v>
      </c>
      <c r="S28" s="47">
        <v>268.59199999999998</v>
      </c>
      <c r="T28" s="47">
        <v>119.29300000000001</v>
      </c>
      <c r="U28" s="47">
        <v>0</v>
      </c>
      <c r="V28" s="47">
        <v>253.79400000000001</v>
      </c>
      <c r="W28" s="47">
        <v>446.233</v>
      </c>
      <c r="X28" s="47">
        <v>0</v>
      </c>
      <c r="Y28" s="47"/>
      <c r="Z28" s="47"/>
      <c r="AA28" s="47"/>
      <c r="AB28" s="47"/>
      <c r="AC28" s="47"/>
      <c r="AD28" s="47"/>
      <c r="AE28" s="47">
        <f t="shared" si="4"/>
        <v>0</v>
      </c>
      <c r="AF28" s="47">
        <f t="shared" si="5"/>
        <v>0</v>
      </c>
      <c r="AG28" s="47">
        <f t="shared" si="6"/>
        <v>0</v>
      </c>
      <c r="AH28" s="47">
        <f t="shared" si="7"/>
        <v>0</v>
      </c>
      <c r="AI28" s="47">
        <f t="shared" si="8"/>
        <v>1.2</v>
      </c>
      <c r="AJ28" s="47">
        <f t="shared" si="9"/>
        <v>1.1499999999999999</v>
      </c>
      <c r="AK28" s="48">
        <f t="shared" si="10"/>
        <v>1.44</v>
      </c>
      <c r="AL28" s="48">
        <f t="shared" si="10"/>
        <v>1.38</v>
      </c>
      <c r="AM28" s="48">
        <f t="shared" si="46"/>
        <v>1.1999982129055029</v>
      </c>
      <c r="AN28" s="48">
        <f t="shared" si="47"/>
        <v>1.1500022656214601</v>
      </c>
      <c r="AO28" s="48">
        <f t="shared" si="45"/>
        <v>1.1999979881502048</v>
      </c>
      <c r="AP28" s="48">
        <f t="shared" si="48"/>
        <v>1.1499990980055614</v>
      </c>
      <c r="AQ28" s="49"/>
      <c r="AR28" s="49"/>
      <c r="AS28" s="49"/>
      <c r="AT28" s="49"/>
      <c r="AU28" s="49"/>
      <c r="AV28" s="49"/>
    </row>
    <row r="29" spans="1:48" x14ac:dyDescent="0.25">
      <c r="A29" s="50" t="s">
        <v>50</v>
      </c>
      <c r="B29" s="53">
        <v>297.02499999999998</v>
      </c>
      <c r="C29" s="41">
        <v>475.51299999999998</v>
      </c>
      <c r="D29" s="41">
        <v>90.236000000000004</v>
      </c>
      <c r="E29" s="41">
        <v>52.173000000000002</v>
      </c>
      <c r="F29" s="41">
        <v>0</v>
      </c>
      <c r="G29" s="41">
        <v>84.965999999999994</v>
      </c>
      <c r="H29" s="41">
        <v>80.644000000000005</v>
      </c>
      <c r="I29" s="41">
        <v>0</v>
      </c>
      <c r="J29" s="41"/>
      <c r="K29" s="41">
        <v>0.76</v>
      </c>
      <c r="L29" s="41">
        <v>0.76</v>
      </c>
      <c r="M29" s="41">
        <v>1.1399999999999999</v>
      </c>
      <c r="N29" s="41">
        <v>1.1399999999999999</v>
      </c>
      <c r="O29" s="41">
        <v>0.91200000000000003</v>
      </c>
      <c r="P29" s="41">
        <v>0.91200000000000003</v>
      </c>
      <c r="Q29" s="41">
        <v>1.3680000000000001</v>
      </c>
      <c r="R29" s="41">
        <v>1.3680000000000001</v>
      </c>
      <c r="S29" s="41">
        <v>68.576999999999998</v>
      </c>
      <c r="T29" s="41">
        <v>39.652000000000001</v>
      </c>
      <c r="U29" s="41">
        <v>0</v>
      </c>
      <c r="V29" s="41">
        <v>96.861999999999995</v>
      </c>
      <c r="W29" s="41">
        <v>91.933999999999997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f t="shared" si="4"/>
        <v>0</v>
      </c>
      <c r="AF29" s="41">
        <f t="shared" si="5"/>
        <v>0</v>
      </c>
      <c r="AG29" s="41">
        <f t="shared" si="6"/>
        <v>0</v>
      </c>
      <c r="AH29" s="41">
        <f t="shared" si="7"/>
        <v>0</v>
      </c>
      <c r="AI29" s="41">
        <f t="shared" si="8"/>
        <v>0.76</v>
      </c>
      <c r="AJ29" s="41">
        <f t="shared" si="9"/>
        <v>1.1399999999999999</v>
      </c>
      <c r="AK29" s="55">
        <f t="shared" si="10"/>
        <v>0.91199999999999992</v>
      </c>
      <c r="AL29" s="55">
        <f t="shared" si="10"/>
        <v>1.3679999999999999</v>
      </c>
      <c r="AM29" s="55">
        <f t="shared" si="46"/>
        <v>0.75997384635843779</v>
      </c>
      <c r="AN29" s="55">
        <f t="shared" si="47"/>
        <v>1.1400089447543724</v>
      </c>
      <c r="AO29" s="55">
        <f>(T29+U29+Z29+AA29)/(E29+F29)</f>
        <v>0.76000996684108635</v>
      </c>
      <c r="AP29" s="55">
        <f t="shared" si="48"/>
        <v>1.1399980159714298</v>
      </c>
      <c r="AQ29" s="58"/>
      <c r="AR29" s="58"/>
      <c r="AS29" s="58"/>
      <c r="AT29" s="58"/>
      <c r="AU29" s="58"/>
      <c r="AV29" s="58"/>
    </row>
    <row r="30" spans="1:48" x14ac:dyDescent="0.25">
      <c r="A30" s="50" t="s">
        <v>51</v>
      </c>
      <c r="B30" s="40">
        <v>143.268</v>
      </c>
      <c r="C30" s="41">
        <v>220.07400000000001</v>
      </c>
      <c r="D30" s="41">
        <v>35.677999999999997</v>
      </c>
      <c r="E30" s="41">
        <v>5.0620000000000003</v>
      </c>
      <c r="F30" s="41">
        <v>0</v>
      </c>
      <c r="G30" s="41">
        <v>20.856999999999999</v>
      </c>
      <c r="H30" s="41">
        <v>5.8</v>
      </c>
      <c r="I30" s="41">
        <v>0</v>
      </c>
      <c r="J30" s="41"/>
      <c r="K30" s="41">
        <v>2.09</v>
      </c>
      <c r="L30" s="41">
        <v>2.14</v>
      </c>
      <c r="M30" s="41">
        <v>2.11</v>
      </c>
      <c r="N30" s="41">
        <v>2.39</v>
      </c>
      <c r="O30" s="41">
        <v>2.508</v>
      </c>
      <c r="P30" s="41">
        <v>2.5680000000000001</v>
      </c>
      <c r="Q30" s="41">
        <v>2.532</v>
      </c>
      <c r="R30" s="41">
        <v>2.8679999999999999</v>
      </c>
      <c r="S30" s="41">
        <v>74.566000000000003</v>
      </c>
      <c r="T30" s="41">
        <v>10.832000000000001</v>
      </c>
      <c r="U30" s="41">
        <v>0</v>
      </c>
      <c r="V30" s="41">
        <v>44.008000000000003</v>
      </c>
      <c r="W30" s="41">
        <v>13.861000000000001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f t="shared" ref="AE30" si="49">Y30/D30</f>
        <v>0</v>
      </c>
      <c r="AF30" s="41">
        <f t="shared" ref="AF30" si="50">AB30/G30</f>
        <v>0</v>
      </c>
      <c r="AG30" s="41">
        <f t="shared" ref="AG30" si="51">(Z30+AA30)/(E30+F30)</f>
        <v>0</v>
      </c>
      <c r="AH30" s="41">
        <f t="shared" ref="AH30" si="52">(AC30+AD30)/(H30+I30)</f>
        <v>0</v>
      </c>
      <c r="AI30" s="41">
        <f t="shared" ref="AI30" si="53">K30+AE30</f>
        <v>2.09</v>
      </c>
      <c r="AJ30" s="41">
        <f t="shared" ref="AJ30" si="54">M30+AF30</f>
        <v>2.11</v>
      </c>
      <c r="AK30" s="55">
        <f t="shared" ref="AK30" si="55">AI30*1.2</f>
        <v>2.5079999999999996</v>
      </c>
      <c r="AL30" s="55">
        <f t="shared" ref="AL30" si="56">AJ30*1.2</f>
        <v>2.5319999999999996</v>
      </c>
      <c r="AM30" s="55">
        <f>(S30+Y30)/D30</f>
        <v>2.0899714109535292</v>
      </c>
      <c r="AN30" s="55">
        <f>(V30+AB30)/G30</f>
        <v>2.1099870547058543</v>
      </c>
      <c r="AO30" s="55">
        <f t="shared" ref="AO30" si="57">(T30+U30+Z30+AA30)/(E30+F30)</f>
        <v>2.139865665744765</v>
      </c>
      <c r="AP30" s="55">
        <f>(W30+X30+AC30+AD30)/(H30+I30)</f>
        <v>2.3898275862068967</v>
      </c>
      <c r="AQ30" s="58"/>
      <c r="AR30" s="58"/>
      <c r="AS30" s="58"/>
      <c r="AT30" s="58"/>
      <c r="AU30" s="58"/>
      <c r="AV30" s="58"/>
    </row>
    <row r="31" spans="1:48" s="45" customFormat="1" x14ac:dyDescent="0.25">
      <c r="A31" s="50" t="s">
        <v>52</v>
      </c>
      <c r="B31" s="46">
        <v>61.709000000000003</v>
      </c>
      <c r="C31" s="47">
        <v>220.07400000000001</v>
      </c>
      <c r="D31" s="47">
        <v>22.75</v>
      </c>
      <c r="E31" s="47">
        <v>7.4859999999999998</v>
      </c>
      <c r="F31" s="47">
        <v>0</v>
      </c>
      <c r="G31" s="47">
        <v>20.306999999999999</v>
      </c>
      <c r="H31" s="47">
        <v>5.1219999999999999</v>
      </c>
      <c r="I31" s="47">
        <v>0</v>
      </c>
      <c r="J31" s="47"/>
      <c r="K31" s="47">
        <v>0.95799999999999996</v>
      </c>
      <c r="L31" s="47">
        <v>0.95799999999999996</v>
      </c>
      <c r="M31" s="47">
        <v>1.2829999999999999</v>
      </c>
      <c r="N31" s="47">
        <v>1.2829999999999999</v>
      </c>
      <c r="O31" s="47">
        <v>1.1496</v>
      </c>
      <c r="P31" s="47">
        <v>1.1496</v>
      </c>
      <c r="Q31" s="47">
        <v>1.5396000000000001</v>
      </c>
      <c r="R31" s="47">
        <v>1.5396000000000001</v>
      </c>
      <c r="S31" s="47">
        <v>21.86</v>
      </c>
      <c r="T31" s="47">
        <v>7.149</v>
      </c>
      <c r="U31" s="47">
        <v>0</v>
      </c>
      <c r="V31" s="47">
        <v>26.091000000000001</v>
      </c>
      <c r="W31" s="47">
        <v>6.61</v>
      </c>
      <c r="X31" s="47">
        <v>0</v>
      </c>
      <c r="Y31" s="47"/>
      <c r="Z31" s="47"/>
      <c r="AA31" s="47"/>
      <c r="AB31" s="47">
        <v>0.46200000000000002</v>
      </c>
      <c r="AC31" s="47">
        <v>6.3E-2</v>
      </c>
      <c r="AD31" s="47">
        <v>0</v>
      </c>
      <c r="AE31" s="47">
        <f t="shared" ref="AE31" si="58">Y31/D31</f>
        <v>0</v>
      </c>
      <c r="AF31" s="47">
        <f t="shared" ref="AF31" si="59">AB31/G31</f>
        <v>2.2750775594622547E-2</v>
      </c>
      <c r="AG31" s="47">
        <f t="shared" ref="AG31" si="60">(Z31+AA31)/(E31+F31)</f>
        <v>0</v>
      </c>
      <c r="AH31" s="47">
        <f t="shared" ref="AH31" si="61">(AC31+AD31)/(H31+I31)</f>
        <v>1.2299882858258494E-2</v>
      </c>
      <c r="AI31" s="47">
        <f t="shared" ref="AI31" si="62">K31+AE31</f>
        <v>0.95799999999999996</v>
      </c>
      <c r="AJ31" s="47">
        <f t="shared" ref="AJ31" si="63">M31+AF31</f>
        <v>1.3057507755946225</v>
      </c>
      <c r="AK31" s="48">
        <f t="shared" ref="AK31" si="64">AI31*1.2</f>
        <v>1.1496</v>
      </c>
      <c r="AL31" s="48">
        <f t="shared" ref="AL31" si="65">AJ31*1.2</f>
        <v>1.5669009307135469</v>
      </c>
      <c r="AM31" s="48">
        <f>(S31+Y31)/D31</f>
        <v>0.96087912087912086</v>
      </c>
      <c r="AN31" s="48">
        <f>(V31+AB31)/G31</f>
        <v>1.3075786674545724</v>
      </c>
      <c r="AO31" s="48">
        <f t="shared" ref="AO31" si="66">(T31+U31+Z31+AA31)/(E31+F31)</f>
        <v>0.95498263425060115</v>
      </c>
      <c r="AP31" s="48">
        <f>(W31+X31+AC31+AD31)/(H31+I31)</f>
        <v>1.3028114017961734</v>
      </c>
      <c r="AQ31" s="49"/>
      <c r="AR31" s="49"/>
      <c r="AS31" s="49"/>
      <c r="AT31" s="49"/>
      <c r="AU31" s="49"/>
      <c r="AV31" s="49"/>
    </row>
    <row r="32" spans="1:48" s="21" customFormat="1" x14ac:dyDescent="0.25">
      <c r="A32" s="50" t="s">
        <v>53</v>
      </c>
      <c r="B32" s="7">
        <v>613.07799999999997</v>
      </c>
      <c r="C32" s="53">
        <f>491.034+474.941</f>
        <v>965.97499999999991</v>
      </c>
      <c r="D32" s="41">
        <v>107.732</v>
      </c>
      <c r="E32" s="41">
        <v>39.164000000000001</v>
      </c>
      <c r="F32" s="41"/>
      <c r="G32" s="41">
        <v>94.01</v>
      </c>
      <c r="H32" s="41">
        <v>150.364</v>
      </c>
      <c r="I32" s="41"/>
      <c r="J32" s="41"/>
      <c r="K32" s="41">
        <v>1.272</v>
      </c>
      <c r="L32" s="41">
        <v>1.444</v>
      </c>
      <c r="M32" s="41">
        <v>1.3120000000000001</v>
      </c>
      <c r="N32" s="41">
        <v>1.97</v>
      </c>
      <c r="O32" s="41">
        <f>K32*1.2</f>
        <v>1.5264</v>
      </c>
      <c r="P32" s="41">
        <f>L32*1.2</f>
        <v>1.7327999999999999</v>
      </c>
      <c r="Q32" s="41">
        <f>M32*1.2</f>
        <v>1.5744</v>
      </c>
      <c r="R32" s="41">
        <f>N32*1.2</f>
        <v>2.3639999999999999</v>
      </c>
      <c r="S32" s="41">
        <v>137.05799999999999</v>
      </c>
      <c r="T32" s="41">
        <v>56.539000000000001</v>
      </c>
      <c r="U32" s="41"/>
      <c r="V32" s="41">
        <v>123.318</v>
      </c>
      <c r="W32" s="41">
        <v>296.16300000000001</v>
      </c>
      <c r="X32" s="41"/>
      <c r="Y32" s="41">
        <v>0</v>
      </c>
      <c r="Z32" s="41">
        <v>0</v>
      </c>
      <c r="AA32" s="41"/>
      <c r="AB32" s="41">
        <v>0</v>
      </c>
      <c r="AC32" s="41">
        <v>0</v>
      </c>
      <c r="AD32" s="41"/>
      <c r="AE32" s="41">
        <v>0</v>
      </c>
      <c r="AF32" s="41">
        <v>0</v>
      </c>
      <c r="AG32" s="41">
        <v>0</v>
      </c>
      <c r="AH32" s="41">
        <v>0</v>
      </c>
      <c r="AI32" s="41">
        <f t="shared" si="8"/>
        <v>1.272</v>
      </c>
      <c r="AJ32" s="41">
        <f t="shared" si="9"/>
        <v>1.3120000000000001</v>
      </c>
      <c r="AK32" s="55">
        <f t="shared" si="10"/>
        <v>1.5264</v>
      </c>
      <c r="AL32" s="55">
        <f t="shared" si="10"/>
        <v>1.5744</v>
      </c>
      <c r="AM32" s="55">
        <f t="shared" si="46"/>
        <v>1.2722125273827645</v>
      </c>
      <c r="AN32" s="55">
        <f t="shared" si="47"/>
        <v>1.311754068716094</v>
      </c>
      <c r="AO32" s="55">
        <f t="shared" si="45"/>
        <v>1.4436472270452456</v>
      </c>
      <c r="AP32" s="55">
        <f t="shared" si="48"/>
        <v>1.9696403394429518</v>
      </c>
      <c r="AQ32" s="59"/>
      <c r="AR32" s="59"/>
      <c r="AS32" s="59"/>
      <c r="AT32" s="59"/>
      <c r="AU32" s="59"/>
      <c r="AV32" s="59"/>
    </row>
    <row r="33" spans="1:48" x14ac:dyDescent="0.25">
      <c r="A33" s="50" t="s">
        <v>54</v>
      </c>
      <c r="B33" s="53">
        <v>545.48</v>
      </c>
      <c r="C33" s="41">
        <v>982.803</v>
      </c>
      <c r="D33" s="41">
        <v>246.49199999999999</v>
      </c>
      <c r="E33" s="41">
        <v>31.564</v>
      </c>
      <c r="F33" s="41">
        <v>0</v>
      </c>
      <c r="G33" s="41">
        <v>246.35300000000001</v>
      </c>
      <c r="H33" s="41">
        <v>70.183999999999997</v>
      </c>
      <c r="I33" s="41">
        <v>0</v>
      </c>
      <c r="J33" s="41">
        <v>160.59700000000001</v>
      </c>
      <c r="K33" s="41">
        <v>0.93</v>
      </c>
      <c r="L33" s="41">
        <v>1.04</v>
      </c>
      <c r="M33" s="41">
        <v>0.83</v>
      </c>
      <c r="N33" s="41">
        <v>0.98</v>
      </c>
      <c r="O33" s="41">
        <v>1.1160000000000001</v>
      </c>
      <c r="P33" s="41">
        <v>1.248</v>
      </c>
      <c r="Q33" s="41">
        <v>0.996</v>
      </c>
      <c r="R33" s="41">
        <v>1.1759999999999999</v>
      </c>
      <c r="S33" s="41">
        <v>229.25700000000001</v>
      </c>
      <c r="T33" s="41">
        <v>32.680999999999997</v>
      </c>
      <c r="U33" s="41">
        <v>0</v>
      </c>
      <c r="V33" s="41">
        <v>204.489</v>
      </c>
      <c r="W33" s="41">
        <v>79.052999999999997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f t="shared" si="4"/>
        <v>0</v>
      </c>
      <c r="AF33" s="41">
        <f t="shared" si="5"/>
        <v>0</v>
      </c>
      <c r="AG33" s="41">
        <f t="shared" si="6"/>
        <v>0</v>
      </c>
      <c r="AH33" s="41">
        <f t="shared" si="7"/>
        <v>0</v>
      </c>
      <c r="AI33" s="41">
        <f t="shared" si="8"/>
        <v>0.93</v>
      </c>
      <c r="AJ33" s="41">
        <f t="shared" si="9"/>
        <v>0.83</v>
      </c>
      <c r="AK33" s="55">
        <f t="shared" si="10"/>
        <v>1.1160000000000001</v>
      </c>
      <c r="AL33" s="55">
        <f t="shared" si="10"/>
        <v>0.99599999999999989</v>
      </c>
      <c r="AM33" s="55">
        <f t="shared" si="46"/>
        <v>0.93007886665693007</v>
      </c>
      <c r="AN33" s="55">
        <f t="shared" si="47"/>
        <v>0.83006498804560935</v>
      </c>
      <c r="AO33" s="55">
        <f t="shared" si="45"/>
        <v>1.0353884171841337</v>
      </c>
      <c r="AP33" s="55">
        <f t="shared" si="48"/>
        <v>1.1263678331243587</v>
      </c>
      <c r="AQ33" s="58"/>
      <c r="AR33" s="58"/>
      <c r="AS33" s="58"/>
      <c r="AT33" s="58"/>
      <c r="AU33" s="58"/>
      <c r="AV33" s="58"/>
    </row>
    <row r="34" spans="1:48" s="45" customFormat="1" x14ac:dyDescent="0.25">
      <c r="A34" s="50" t="s">
        <v>55</v>
      </c>
      <c r="B34" s="46">
        <v>524.47</v>
      </c>
      <c r="C34" s="47">
        <v>684.79899999999998</v>
      </c>
      <c r="D34" s="47">
        <v>156.386</v>
      </c>
      <c r="E34" s="47">
        <v>17.135000000000002</v>
      </c>
      <c r="F34" s="47">
        <v>0</v>
      </c>
      <c r="G34" s="47">
        <v>145.791</v>
      </c>
      <c r="H34" s="47">
        <v>16.254999999999999</v>
      </c>
      <c r="I34" s="47">
        <v>0</v>
      </c>
      <c r="J34" s="47">
        <v>51.338000000000001</v>
      </c>
      <c r="K34" s="47">
        <v>1.1200000000000001</v>
      </c>
      <c r="L34" s="47">
        <v>1.87</v>
      </c>
      <c r="M34" s="47">
        <v>1.69</v>
      </c>
      <c r="N34" s="47">
        <v>2.82</v>
      </c>
      <c r="O34" s="47">
        <v>1.3440000000000001</v>
      </c>
      <c r="P34" s="47">
        <v>2.2440000000000002</v>
      </c>
      <c r="Q34" s="47">
        <v>2.028</v>
      </c>
      <c r="R34" s="47">
        <v>3.3839999999999999</v>
      </c>
      <c r="S34" s="47">
        <v>175.15199999999999</v>
      </c>
      <c r="T34" s="47">
        <v>28.984999999999999</v>
      </c>
      <c r="U34" s="47"/>
      <c r="V34" s="47">
        <v>246.387</v>
      </c>
      <c r="W34" s="47">
        <v>41.231000000000002</v>
      </c>
      <c r="X34" s="47"/>
      <c r="Y34" s="47"/>
      <c r="Z34" s="47"/>
      <c r="AA34" s="47"/>
      <c r="AB34" s="47"/>
      <c r="AC34" s="47"/>
      <c r="AD34" s="47"/>
      <c r="AE34" s="47">
        <f t="shared" si="4"/>
        <v>0</v>
      </c>
      <c r="AF34" s="47">
        <f t="shared" si="5"/>
        <v>0</v>
      </c>
      <c r="AG34" s="47">
        <f t="shared" si="6"/>
        <v>0</v>
      </c>
      <c r="AH34" s="47">
        <f t="shared" si="7"/>
        <v>0</v>
      </c>
      <c r="AI34" s="47">
        <f t="shared" si="8"/>
        <v>1.1200000000000001</v>
      </c>
      <c r="AJ34" s="47">
        <f t="shared" si="9"/>
        <v>1.69</v>
      </c>
      <c r="AK34" s="48">
        <f t="shared" si="10"/>
        <v>1.3440000000000001</v>
      </c>
      <c r="AL34" s="48">
        <f t="shared" si="10"/>
        <v>2.028</v>
      </c>
      <c r="AM34" s="48">
        <f t="shared" si="46"/>
        <v>1.119997953781029</v>
      </c>
      <c r="AN34" s="48">
        <f t="shared" si="47"/>
        <v>1.6900014404181329</v>
      </c>
      <c r="AO34" s="48">
        <f t="shared" si="45"/>
        <v>1.6915669681937553</v>
      </c>
      <c r="AP34" s="48">
        <f t="shared" si="48"/>
        <v>2.5365118425099973</v>
      </c>
      <c r="AQ34" s="49"/>
      <c r="AR34" s="49"/>
      <c r="AS34" s="49"/>
      <c r="AT34" s="49"/>
      <c r="AU34" s="49"/>
      <c r="AV34" s="49"/>
    </row>
    <row r="35" spans="1:48" s="21" customFormat="1" x14ac:dyDescent="0.25">
      <c r="A35" s="50" t="s">
        <v>56</v>
      </c>
      <c r="B35" s="53">
        <v>27889.516</v>
      </c>
      <c r="C35" s="41">
        <v>50832</v>
      </c>
      <c r="D35" s="41">
        <v>7451.5079999999998</v>
      </c>
      <c r="E35" s="41">
        <v>2528.7159999999999</v>
      </c>
      <c r="F35" s="41">
        <v>0</v>
      </c>
      <c r="G35" s="41">
        <v>7401.95</v>
      </c>
      <c r="H35" s="41">
        <v>2787.114</v>
      </c>
      <c r="I35" s="41">
        <v>0</v>
      </c>
      <c r="J35" s="41">
        <v>8558.35</v>
      </c>
      <c r="K35" s="41">
        <v>0.95</v>
      </c>
      <c r="L35" s="41">
        <v>2.3199999999999998</v>
      </c>
      <c r="M35" s="41">
        <v>0.78</v>
      </c>
      <c r="N35" s="41">
        <v>1.72</v>
      </c>
      <c r="O35" s="41">
        <v>1.1399999999999999</v>
      </c>
      <c r="P35" s="41">
        <v>2.78</v>
      </c>
      <c r="Q35" s="41">
        <v>0.94</v>
      </c>
      <c r="R35" s="41">
        <v>2.06</v>
      </c>
      <c r="S35" s="41">
        <v>7079.3940000000002</v>
      </c>
      <c r="T35" s="41">
        <v>5866.6220000000003</v>
      </c>
      <c r="U35" s="41">
        <v>0</v>
      </c>
      <c r="V35" s="41">
        <v>5776.0789999999997</v>
      </c>
      <c r="W35" s="41">
        <v>4799.8789999999999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f t="shared" si="4"/>
        <v>0</v>
      </c>
      <c r="AF35" s="41">
        <f t="shared" si="5"/>
        <v>0</v>
      </c>
      <c r="AG35" s="41">
        <f t="shared" si="6"/>
        <v>0</v>
      </c>
      <c r="AH35" s="41">
        <f t="shared" si="7"/>
        <v>0</v>
      </c>
      <c r="AI35" s="41">
        <f t="shared" si="8"/>
        <v>0.95</v>
      </c>
      <c r="AJ35" s="41">
        <f t="shared" si="9"/>
        <v>0.78</v>
      </c>
      <c r="AK35" s="55">
        <f t="shared" si="10"/>
        <v>1.1399999999999999</v>
      </c>
      <c r="AL35" s="55">
        <f t="shared" si="10"/>
        <v>0.93599999999999994</v>
      </c>
      <c r="AM35" s="55">
        <f t="shared" si="46"/>
        <v>0.95006192035222947</v>
      </c>
      <c r="AN35" s="55">
        <f t="shared" si="47"/>
        <v>0.78034558460946102</v>
      </c>
      <c r="AO35" s="55">
        <f t="shared" si="45"/>
        <v>2.3200003480027021</v>
      </c>
      <c r="AP35" s="55">
        <f t="shared" si="48"/>
        <v>1.7221681639143573</v>
      </c>
      <c r="AQ35" s="59"/>
      <c r="AR35" s="59"/>
      <c r="AS35" s="59"/>
      <c r="AT35" s="59"/>
      <c r="AU35" s="59"/>
      <c r="AV35" s="59"/>
    </row>
    <row r="36" spans="1:48" x14ac:dyDescent="0.25">
      <c r="A36" s="50" t="s">
        <v>57</v>
      </c>
      <c r="B36" s="53">
        <v>321.90600000000001</v>
      </c>
      <c r="C36" s="41">
        <v>479.52100000000002</v>
      </c>
      <c r="D36" s="41">
        <v>77.430999999999997</v>
      </c>
      <c r="E36" s="41">
        <v>71.506</v>
      </c>
      <c r="F36" s="41">
        <v>0</v>
      </c>
      <c r="G36" s="41">
        <v>71.091999999999999</v>
      </c>
      <c r="H36" s="41">
        <v>68.064999999999998</v>
      </c>
      <c r="I36" s="41">
        <v>0</v>
      </c>
      <c r="J36" s="41"/>
      <c r="K36" s="41">
        <v>0.9</v>
      </c>
      <c r="L36" s="41">
        <v>1.05</v>
      </c>
      <c r="M36" s="41">
        <v>1.18</v>
      </c>
      <c r="N36" s="41">
        <v>1.37</v>
      </c>
      <c r="O36" s="41">
        <v>1.08</v>
      </c>
      <c r="P36" s="41">
        <v>1.26</v>
      </c>
      <c r="Q36" s="41">
        <v>1.4159999999999999</v>
      </c>
      <c r="R36" s="41">
        <v>1.6439999999999999</v>
      </c>
      <c r="S36" s="41">
        <v>69.688000000000002</v>
      </c>
      <c r="T36" s="41">
        <v>75.081000000000003</v>
      </c>
      <c r="U36" s="41">
        <v>0</v>
      </c>
      <c r="V36" s="41">
        <v>83.888000000000005</v>
      </c>
      <c r="W36" s="41">
        <v>93.248999999999995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f t="shared" si="4"/>
        <v>0</v>
      </c>
      <c r="AF36" s="41">
        <f t="shared" si="5"/>
        <v>0</v>
      </c>
      <c r="AG36" s="41">
        <f t="shared" si="6"/>
        <v>0</v>
      </c>
      <c r="AH36" s="41">
        <f t="shared" si="7"/>
        <v>0</v>
      </c>
      <c r="AI36" s="41">
        <f t="shared" si="8"/>
        <v>0.9</v>
      </c>
      <c r="AJ36" s="41">
        <f t="shared" si="9"/>
        <v>1.18</v>
      </c>
      <c r="AK36" s="55">
        <f t="shared" si="10"/>
        <v>1.08</v>
      </c>
      <c r="AL36" s="55">
        <f t="shared" si="10"/>
        <v>1.4159999999999999</v>
      </c>
      <c r="AM36" s="55">
        <f t="shared" si="46"/>
        <v>0.90000129147240771</v>
      </c>
      <c r="AN36" s="55">
        <f t="shared" si="47"/>
        <v>1.1799921228830248</v>
      </c>
      <c r="AO36" s="55">
        <f>(T36+U36+Z36+AA36)/(E36+F36)</f>
        <v>1.0499958045478701</v>
      </c>
      <c r="AP36" s="55">
        <f t="shared" si="48"/>
        <v>1.3699992654080657</v>
      </c>
      <c r="AQ36" s="58"/>
      <c r="AR36" s="58"/>
      <c r="AS36" s="58"/>
      <c r="AT36" s="58"/>
      <c r="AU36" s="58"/>
      <c r="AV36" s="58"/>
    </row>
    <row r="37" spans="1:48" s="45" customFormat="1" x14ac:dyDescent="0.25">
      <c r="A37" s="50" t="s">
        <v>58</v>
      </c>
      <c r="B37" s="46">
        <v>4816.2169999999996</v>
      </c>
      <c r="C37" s="47">
        <v>8115.5020000000004</v>
      </c>
      <c r="D37" s="61">
        <v>1545.5640000000001</v>
      </c>
      <c r="E37" s="47">
        <v>828.56200000000001</v>
      </c>
      <c r="F37" s="47">
        <v>0</v>
      </c>
      <c r="G37" s="47">
        <v>1559.913</v>
      </c>
      <c r="H37" s="47">
        <v>1012.941</v>
      </c>
      <c r="I37" s="47">
        <v>0</v>
      </c>
      <c r="J37" s="47">
        <v>2506.54</v>
      </c>
      <c r="K37" s="47">
        <v>0.61599999999999999</v>
      </c>
      <c r="L37" s="47">
        <v>0.61599999999999999</v>
      </c>
      <c r="M37" s="47">
        <v>1.08</v>
      </c>
      <c r="N37" s="47">
        <v>1.08</v>
      </c>
      <c r="O37" s="47">
        <v>0.73899999999999999</v>
      </c>
      <c r="P37" s="47">
        <v>0.73899999999999999</v>
      </c>
      <c r="Q37" s="47">
        <v>1.296</v>
      </c>
      <c r="R37" s="47">
        <v>1.296</v>
      </c>
      <c r="S37" s="47">
        <v>953.52499999999998</v>
      </c>
      <c r="T37" s="47">
        <v>510.37200000000001</v>
      </c>
      <c r="U37" s="47">
        <v>0</v>
      </c>
      <c r="V37" s="47">
        <v>1695.2840000000001</v>
      </c>
      <c r="W37" s="47">
        <v>1602.8689999999999</v>
      </c>
      <c r="X37" s="47"/>
      <c r="Y37" s="47"/>
      <c r="Z37" s="47"/>
      <c r="AA37" s="47"/>
      <c r="AB37" s="47"/>
      <c r="AC37" s="47"/>
      <c r="AD37" s="47"/>
      <c r="AE37" s="47">
        <f t="shared" si="4"/>
        <v>0</v>
      </c>
      <c r="AF37" s="47">
        <f t="shared" si="5"/>
        <v>0</v>
      </c>
      <c r="AG37" s="47">
        <f t="shared" si="6"/>
        <v>0</v>
      </c>
      <c r="AH37" s="47">
        <f t="shared" si="7"/>
        <v>0</v>
      </c>
      <c r="AI37" s="47">
        <f t="shared" si="8"/>
        <v>0.61599999999999999</v>
      </c>
      <c r="AJ37" s="47">
        <f t="shared" si="9"/>
        <v>1.08</v>
      </c>
      <c r="AK37" s="48">
        <f t="shared" si="10"/>
        <v>0.73919999999999997</v>
      </c>
      <c r="AL37" s="48">
        <f t="shared" si="10"/>
        <v>1.296</v>
      </c>
      <c r="AM37" s="48">
        <f t="shared" si="46"/>
        <v>0.61694307062017484</v>
      </c>
      <c r="AN37" s="48">
        <f t="shared" si="47"/>
        <v>1.0867811217676884</v>
      </c>
      <c r="AO37" s="48">
        <f t="shared" si="45"/>
        <v>0.61597321624694346</v>
      </c>
      <c r="AP37" s="48">
        <f t="shared" si="48"/>
        <v>1.5823912745164821</v>
      </c>
      <c r="AQ37" s="49"/>
      <c r="AR37" s="49"/>
      <c r="AS37" s="49"/>
      <c r="AT37" s="49"/>
      <c r="AU37" s="49"/>
      <c r="AV37" s="49"/>
    </row>
    <row r="38" spans="1:48" x14ac:dyDescent="0.25">
      <c r="A38" s="50" t="s">
        <v>59</v>
      </c>
      <c r="B38" s="53">
        <v>113.645</v>
      </c>
      <c r="C38" s="53">
        <f>100.746+122.093</f>
        <v>222.839</v>
      </c>
      <c r="D38" s="54">
        <v>19.297999999999998</v>
      </c>
      <c r="E38" s="41">
        <v>3</v>
      </c>
      <c r="F38" s="41">
        <v>0</v>
      </c>
      <c r="G38" s="41">
        <v>19.047000000000001</v>
      </c>
      <c r="H38" s="41">
        <v>20.303999999999998</v>
      </c>
      <c r="I38" s="41">
        <v>0</v>
      </c>
      <c r="J38" s="41">
        <v>0</v>
      </c>
      <c r="K38" s="41">
        <v>1.32</v>
      </c>
      <c r="L38" s="41">
        <v>1.49</v>
      </c>
      <c r="M38" s="41">
        <v>1.89</v>
      </c>
      <c r="N38" s="41">
        <v>2.16</v>
      </c>
      <c r="O38" s="41">
        <f t="shared" ref="O38:R39" si="67">K38*1.2</f>
        <v>1.5840000000000001</v>
      </c>
      <c r="P38" s="41">
        <f t="shared" si="67"/>
        <v>1.788</v>
      </c>
      <c r="Q38" s="41">
        <f t="shared" si="67"/>
        <v>2.2679999999999998</v>
      </c>
      <c r="R38" s="41">
        <f t="shared" si="67"/>
        <v>2.5920000000000001</v>
      </c>
      <c r="S38" s="41">
        <v>25.503</v>
      </c>
      <c r="T38" s="41">
        <v>4.4569999999999999</v>
      </c>
      <c r="U38" s="41">
        <v>0</v>
      </c>
      <c r="V38" s="41">
        <v>36.048999999999999</v>
      </c>
      <c r="W38" s="41">
        <v>43.933</v>
      </c>
      <c r="X38" s="41"/>
      <c r="Y38" s="41">
        <v>1.026</v>
      </c>
      <c r="Z38" s="41">
        <v>0.47399999999999998</v>
      </c>
      <c r="AA38" s="41"/>
      <c r="AB38" s="41">
        <v>1.026</v>
      </c>
      <c r="AC38" s="41">
        <v>1.1759999999999999</v>
      </c>
      <c r="AD38" s="41"/>
      <c r="AE38" s="41">
        <f t="shared" ref="AE38" si="68">Y38/D38</f>
        <v>5.3166131205306257E-2</v>
      </c>
      <c r="AF38" s="41">
        <f t="shared" ref="AF38" si="69">AB38/G38</f>
        <v>5.3866750669396758E-2</v>
      </c>
      <c r="AG38" s="41">
        <f t="shared" ref="AG38" si="70">(Z38+AA38)/(E38+F38)</f>
        <v>0.158</v>
      </c>
      <c r="AH38" s="41">
        <f t="shared" ref="AH38" si="71">(AC38+AD38)/(H38+I38)</f>
        <v>5.7919621749408984E-2</v>
      </c>
      <c r="AI38" s="41">
        <f t="shared" ref="AI38" si="72">K38+AE38</f>
        <v>1.3731661312053063</v>
      </c>
      <c r="AJ38" s="41">
        <f t="shared" ref="AJ38" si="73">M38+AF38</f>
        <v>1.9438667506693967</v>
      </c>
      <c r="AK38" s="55">
        <f t="shared" ref="AK38" si="74">AI38*1.2</f>
        <v>1.6477993574463674</v>
      </c>
      <c r="AL38" s="55">
        <f t="shared" ref="AL38" si="75">AJ38*1.2</f>
        <v>2.332640100803276</v>
      </c>
      <c r="AM38" s="55">
        <f t="shared" ref="AM38" si="76">(S38+Y38)/D38</f>
        <v>1.3747020416623486</v>
      </c>
      <c r="AN38" s="55">
        <f t="shared" ref="AN38" si="77">(V38+AB38)/G38</f>
        <v>1.9465007612747416</v>
      </c>
      <c r="AO38" s="55">
        <f t="shared" si="45"/>
        <v>1.6436666666666666</v>
      </c>
      <c r="AP38" s="55">
        <f t="shared" ref="AP38" si="78">(W38+X38+AC38+AD38)/(H38+I38)</f>
        <v>2.2216804570527979</v>
      </c>
      <c r="AQ38" s="58"/>
      <c r="AR38" s="58"/>
      <c r="AS38" s="58"/>
      <c r="AT38" s="58"/>
      <c r="AU38" s="58"/>
      <c r="AV38" s="58"/>
    </row>
    <row r="39" spans="1:48" s="21" customFormat="1" x14ac:dyDescent="0.25">
      <c r="A39" s="50" t="s">
        <v>60</v>
      </c>
      <c r="B39" s="53">
        <v>144.83799999999999</v>
      </c>
      <c r="C39" s="41">
        <v>218.61600000000001</v>
      </c>
      <c r="D39" s="41">
        <v>33.912999999999997</v>
      </c>
      <c r="E39" s="41">
        <v>9.0150000000000006</v>
      </c>
      <c r="F39" s="41">
        <v>0</v>
      </c>
      <c r="G39" s="41">
        <v>33.622</v>
      </c>
      <c r="H39" s="41">
        <v>8.9380000000000006</v>
      </c>
      <c r="I39" s="41">
        <v>0</v>
      </c>
      <c r="J39" s="41"/>
      <c r="K39" s="54">
        <v>1.361</v>
      </c>
      <c r="L39" s="54">
        <v>1.361</v>
      </c>
      <c r="M39" s="54">
        <v>2.0310000000000001</v>
      </c>
      <c r="N39" s="54">
        <v>2.0310000000000001</v>
      </c>
      <c r="O39" s="55">
        <f t="shared" si="67"/>
        <v>1.6332</v>
      </c>
      <c r="P39" s="55">
        <f t="shared" si="67"/>
        <v>1.6332</v>
      </c>
      <c r="Q39" s="55">
        <f t="shared" si="67"/>
        <v>2.4372000000000003</v>
      </c>
      <c r="R39" s="55">
        <f t="shared" si="67"/>
        <v>2.4372000000000003</v>
      </c>
      <c r="S39" s="41">
        <v>46.151000000000003</v>
      </c>
      <c r="T39" s="41">
        <v>12.268000000000001</v>
      </c>
      <c r="U39" s="41">
        <v>0</v>
      </c>
      <c r="V39" s="41">
        <v>68.27</v>
      </c>
      <c r="W39" s="41">
        <v>18.149000000000001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f t="shared" si="4"/>
        <v>0</v>
      </c>
      <c r="AF39" s="41">
        <f t="shared" si="5"/>
        <v>0</v>
      </c>
      <c r="AG39" s="41">
        <f t="shared" si="6"/>
        <v>0</v>
      </c>
      <c r="AH39" s="41">
        <f t="shared" si="7"/>
        <v>0</v>
      </c>
      <c r="AI39" s="41">
        <f t="shared" si="8"/>
        <v>1.361</v>
      </c>
      <c r="AJ39" s="41">
        <f t="shared" si="9"/>
        <v>2.0310000000000001</v>
      </c>
      <c r="AK39" s="55">
        <f t="shared" si="10"/>
        <v>1.6332</v>
      </c>
      <c r="AL39" s="55">
        <f t="shared" si="10"/>
        <v>2.4372000000000003</v>
      </c>
      <c r="AM39" s="55">
        <f t="shared" si="46"/>
        <v>1.3608645652109812</v>
      </c>
      <c r="AN39" s="55">
        <f t="shared" si="47"/>
        <v>2.0305157337457618</v>
      </c>
      <c r="AO39" s="55">
        <f t="shared" si="45"/>
        <v>1.3608430393788131</v>
      </c>
      <c r="AP39" s="55">
        <f t="shared" si="48"/>
        <v>2.0305437458044304</v>
      </c>
      <c r="AQ39" s="59"/>
      <c r="AR39" s="59"/>
      <c r="AS39" s="59"/>
      <c r="AT39" s="59"/>
      <c r="AU39" s="59"/>
      <c r="AV39" s="59"/>
    </row>
    <row r="40" spans="1:48" s="45" customFormat="1" x14ac:dyDescent="0.25">
      <c r="A40" s="50" t="s">
        <v>61</v>
      </c>
      <c r="B40" s="46">
        <v>269.00700000000001</v>
      </c>
      <c r="C40" s="47">
        <v>389.61599999999999</v>
      </c>
      <c r="D40" s="47">
        <v>75.543999999999997</v>
      </c>
      <c r="E40" s="47">
        <v>19.405999999999999</v>
      </c>
      <c r="F40" s="47">
        <v>0</v>
      </c>
      <c r="G40" s="47">
        <v>81.99</v>
      </c>
      <c r="H40" s="47">
        <v>31.646999999999998</v>
      </c>
      <c r="I40" s="47">
        <v>0</v>
      </c>
      <c r="J40" s="47"/>
      <c r="K40" s="47">
        <v>1.1379999999999999</v>
      </c>
      <c r="L40" s="47">
        <v>1.2509999999999999</v>
      </c>
      <c r="M40" s="47">
        <v>1.357</v>
      </c>
      <c r="N40" s="47">
        <v>1.464</v>
      </c>
      <c r="O40" s="47">
        <v>1.365</v>
      </c>
      <c r="P40" s="47">
        <v>1.5009999999999999</v>
      </c>
      <c r="Q40" s="47">
        <v>1.6279999999999999</v>
      </c>
      <c r="R40" s="47">
        <v>1.7569999999999999</v>
      </c>
      <c r="S40" s="47">
        <v>87.042000000000002</v>
      </c>
      <c r="T40" s="47">
        <v>24.248999999999999</v>
      </c>
      <c r="U40" s="47">
        <v>0</v>
      </c>
      <c r="V40" s="47">
        <v>111.363</v>
      </c>
      <c r="W40" s="47">
        <v>46.353000000000002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f t="shared" si="4"/>
        <v>0</v>
      </c>
      <c r="AF40" s="47">
        <f t="shared" si="5"/>
        <v>0</v>
      </c>
      <c r="AG40" s="47">
        <f t="shared" si="6"/>
        <v>0</v>
      </c>
      <c r="AH40" s="47">
        <f t="shared" si="7"/>
        <v>0</v>
      </c>
      <c r="AI40" s="47">
        <f t="shared" si="8"/>
        <v>1.1379999999999999</v>
      </c>
      <c r="AJ40" s="47">
        <f t="shared" si="9"/>
        <v>1.357</v>
      </c>
      <c r="AK40" s="48">
        <f t="shared" si="10"/>
        <v>1.3655999999999999</v>
      </c>
      <c r="AL40" s="48">
        <f t="shared" si="10"/>
        <v>1.6283999999999998</v>
      </c>
      <c r="AM40" s="48">
        <f t="shared" si="46"/>
        <v>1.1522026898231494</v>
      </c>
      <c r="AN40" s="48">
        <f t="shared" si="47"/>
        <v>1.3582510062202708</v>
      </c>
      <c r="AO40" s="48">
        <f t="shared" si="45"/>
        <v>1.2495619911367619</v>
      </c>
      <c r="AP40" s="48">
        <f t="shared" si="48"/>
        <v>1.4646885960754574</v>
      </c>
      <c r="AQ40" s="49"/>
      <c r="AR40" s="49"/>
      <c r="AS40" s="49"/>
      <c r="AT40" s="49"/>
      <c r="AU40" s="49"/>
      <c r="AV40" s="49"/>
    </row>
    <row r="41" spans="1:48" x14ac:dyDescent="0.25">
      <c r="A41" s="50" t="s">
        <v>103</v>
      </c>
      <c r="B41" s="53">
        <v>537.85699999999997</v>
      </c>
      <c r="C41" s="41">
        <v>809.14499999999998</v>
      </c>
      <c r="D41" s="41">
        <v>144.42500000000001</v>
      </c>
      <c r="E41" s="41">
        <v>45.936999999999998</v>
      </c>
      <c r="F41" s="41">
        <v>0</v>
      </c>
      <c r="G41" s="41">
        <v>140.33099999999999</v>
      </c>
      <c r="H41" s="41">
        <v>74.671000000000006</v>
      </c>
      <c r="I41" s="41">
        <v>0</v>
      </c>
      <c r="J41" s="41">
        <v>0</v>
      </c>
      <c r="K41" s="41">
        <v>1</v>
      </c>
      <c r="L41" s="41">
        <v>1</v>
      </c>
      <c r="M41" s="41">
        <v>1.63</v>
      </c>
      <c r="N41" s="41">
        <v>1.63</v>
      </c>
      <c r="O41" s="41">
        <v>1.2</v>
      </c>
      <c r="P41" s="41">
        <v>1.2</v>
      </c>
      <c r="Q41" s="41">
        <v>1.956</v>
      </c>
      <c r="R41" s="41">
        <v>1.956</v>
      </c>
      <c r="S41" s="41">
        <v>146.446</v>
      </c>
      <c r="T41" s="41">
        <v>46.267000000000003</v>
      </c>
      <c r="U41" s="41">
        <v>0</v>
      </c>
      <c r="V41" s="41">
        <v>224.51900000000001</v>
      </c>
      <c r="W41" s="41">
        <v>120.605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/>
      <c r="AE41" s="41">
        <f t="shared" si="4"/>
        <v>0</v>
      </c>
      <c r="AF41" s="41">
        <f t="shared" si="5"/>
        <v>0</v>
      </c>
      <c r="AG41" s="41">
        <f t="shared" si="6"/>
        <v>0</v>
      </c>
      <c r="AH41" s="41">
        <f t="shared" si="7"/>
        <v>0</v>
      </c>
      <c r="AI41" s="41">
        <f t="shared" si="8"/>
        <v>1</v>
      </c>
      <c r="AJ41" s="41">
        <f t="shared" si="9"/>
        <v>1.63</v>
      </c>
      <c r="AK41" s="55">
        <f t="shared" si="10"/>
        <v>1.2</v>
      </c>
      <c r="AL41" s="55">
        <f>AJ41*1.2</f>
        <v>1.9559999999999997</v>
      </c>
      <c r="AM41" s="55">
        <f t="shared" si="46"/>
        <v>1.0139934221914488</v>
      </c>
      <c r="AN41" s="55">
        <f t="shared" si="47"/>
        <v>1.599924464302257</v>
      </c>
      <c r="AO41" s="55">
        <f t="shared" si="45"/>
        <v>1.0071837516598821</v>
      </c>
      <c r="AP41" s="55">
        <f t="shared" si="48"/>
        <v>1.6151517992259377</v>
      </c>
      <c r="AQ41" s="58"/>
      <c r="AR41" s="58"/>
      <c r="AS41" s="58"/>
      <c r="AT41" s="58"/>
      <c r="AU41" s="58"/>
      <c r="AV41" s="58"/>
    </row>
    <row r="42" spans="1:48" x14ac:dyDescent="0.25">
      <c r="A42" s="50" t="s">
        <v>62</v>
      </c>
      <c r="B42" s="53">
        <v>183.072</v>
      </c>
      <c r="C42" s="41">
        <v>163.917</v>
      </c>
      <c r="D42" s="41">
        <v>18.873000000000001</v>
      </c>
      <c r="E42" s="41">
        <v>48.341999999999999</v>
      </c>
      <c r="F42" s="41">
        <v>0</v>
      </c>
      <c r="G42" s="41">
        <v>17.797999999999998</v>
      </c>
      <c r="H42" s="41">
        <v>46.941000000000003</v>
      </c>
      <c r="I42" s="41">
        <v>0</v>
      </c>
      <c r="J42" s="41"/>
      <c r="K42" s="41">
        <v>0.879</v>
      </c>
      <c r="L42" s="41">
        <v>0.879</v>
      </c>
      <c r="M42" s="41">
        <v>1.915</v>
      </c>
      <c r="N42" s="41">
        <v>1.915</v>
      </c>
      <c r="O42" s="41">
        <v>1.0549999999999999</v>
      </c>
      <c r="P42" s="41">
        <v>1.0549999999999999</v>
      </c>
      <c r="Q42" s="41">
        <v>2.298</v>
      </c>
      <c r="R42" s="41">
        <v>2.298</v>
      </c>
      <c r="S42" s="41">
        <v>16.594999999999999</v>
      </c>
      <c r="T42" s="41">
        <v>42.508000000000003</v>
      </c>
      <c r="U42" s="41">
        <v>0</v>
      </c>
      <c r="V42" s="41">
        <v>34.082000000000001</v>
      </c>
      <c r="W42" s="41">
        <v>89.887</v>
      </c>
      <c r="X42" s="41">
        <v>0</v>
      </c>
      <c r="Y42" s="41"/>
      <c r="Z42" s="41"/>
      <c r="AA42" s="41"/>
      <c r="AB42" s="41"/>
      <c r="AC42" s="41"/>
      <c r="AD42" s="41"/>
      <c r="AE42" s="41">
        <f t="shared" ref="AE42" si="79">Y42/D42</f>
        <v>0</v>
      </c>
      <c r="AF42" s="41">
        <f t="shared" ref="AF42" si="80">AB42/G42</f>
        <v>0</v>
      </c>
      <c r="AG42" s="41">
        <f t="shared" ref="AG42" si="81">(Z42+AA42)/(E42+F42)</f>
        <v>0</v>
      </c>
      <c r="AH42" s="41">
        <f t="shared" ref="AH42" si="82">(AC42+AD42)/(H42+I42)</f>
        <v>0</v>
      </c>
      <c r="AI42" s="41">
        <f t="shared" ref="AI42" si="83">K42+AE42</f>
        <v>0.879</v>
      </c>
      <c r="AJ42" s="41">
        <f t="shared" ref="AJ42" si="84">M42+AF42</f>
        <v>1.915</v>
      </c>
      <c r="AK42" s="55">
        <f t="shared" ref="AK42" si="85">AI42*1.2</f>
        <v>1.0548</v>
      </c>
      <c r="AL42" s="55">
        <f t="shared" ref="AL42" si="86">AJ42*1.2</f>
        <v>2.298</v>
      </c>
      <c r="AM42" s="55">
        <f t="shared" ref="AM42" si="87">(S42+Y42)/D42</f>
        <v>0.87929846871191641</v>
      </c>
      <c r="AN42" s="55">
        <f t="shared" ref="AN42" si="88">(V42+AB42)/G42</f>
        <v>1.9149342622766605</v>
      </c>
      <c r="AO42" s="55">
        <f t="shared" ref="AO42" si="89">(T42+U42+Z42+AA42)/(E42+F42)</f>
        <v>0.87931819122088462</v>
      </c>
      <c r="AP42" s="55">
        <f t="shared" ref="AP42" si="90">(W42+X42+AC42+AD42)/(H42+I42)</f>
        <v>1.914893163758761</v>
      </c>
      <c r="AQ42" s="58"/>
      <c r="AR42" s="58"/>
      <c r="AS42" s="58"/>
      <c r="AT42" s="58"/>
      <c r="AU42" s="58"/>
      <c r="AV42" s="58"/>
    </row>
    <row r="43" spans="1:48" s="45" customFormat="1" x14ac:dyDescent="0.25">
      <c r="A43" s="50" t="s">
        <v>63</v>
      </c>
      <c r="B43" s="46">
        <v>83.876999999999995</v>
      </c>
      <c r="C43" s="47">
        <v>163.917</v>
      </c>
      <c r="D43" s="47">
        <v>26.402000000000001</v>
      </c>
      <c r="E43" s="47">
        <v>9.1329999999999991</v>
      </c>
      <c r="F43" s="47">
        <v>0</v>
      </c>
      <c r="G43" s="47">
        <v>26.436</v>
      </c>
      <c r="H43" s="47">
        <v>9.1280000000000001</v>
      </c>
      <c r="I43" s="47">
        <v>0</v>
      </c>
      <c r="J43" s="47"/>
      <c r="K43" s="47">
        <v>0.81</v>
      </c>
      <c r="L43" s="47">
        <v>0.81</v>
      </c>
      <c r="M43" s="47">
        <v>1.55</v>
      </c>
      <c r="N43" s="47">
        <v>1.55</v>
      </c>
      <c r="O43" s="47">
        <v>0.97199999999999998</v>
      </c>
      <c r="P43" s="47">
        <v>0.97199999999999998</v>
      </c>
      <c r="Q43" s="47">
        <v>1.86</v>
      </c>
      <c r="R43" s="47">
        <v>1.86</v>
      </c>
      <c r="S43" s="47">
        <v>21.382000000000001</v>
      </c>
      <c r="T43" s="47">
        <v>7.391</v>
      </c>
      <c r="U43" s="47">
        <v>0</v>
      </c>
      <c r="V43" s="47">
        <v>40.97</v>
      </c>
      <c r="W43" s="47">
        <v>14.132999999999999</v>
      </c>
      <c r="X43" s="47">
        <v>0</v>
      </c>
      <c r="Y43" s="47"/>
      <c r="Z43" s="47"/>
      <c r="AA43" s="47"/>
      <c r="AB43" s="47"/>
      <c r="AC43" s="47"/>
      <c r="AD43" s="47"/>
      <c r="AE43" s="47">
        <f t="shared" si="4"/>
        <v>0</v>
      </c>
      <c r="AF43" s="47">
        <f t="shared" si="5"/>
        <v>0</v>
      </c>
      <c r="AG43" s="47">
        <f t="shared" si="6"/>
        <v>0</v>
      </c>
      <c r="AH43" s="47">
        <f t="shared" si="7"/>
        <v>0</v>
      </c>
      <c r="AI43" s="47">
        <f t="shared" si="8"/>
        <v>0.81</v>
      </c>
      <c r="AJ43" s="47">
        <f t="shared" si="9"/>
        <v>1.55</v>
      </c>
      <c r="AK43" s="48">
        <f t="shared" si="10"/>
        <v>0.97199999999999998</v>
      </c>
      <c r="AL43" s="48">
        <f t="shared" si="10"/>
        <v>1.8599999999999999</v>
      </c>
      <c r="AM43" s="48">
        <f t="shared" si="46"/>
        <v>0.80986288917506255</v>
      </c>
      <c r="AN43" s="48">
        <f t="shared" si="47"/>
        <v>1.5497806022091087</v>
      </c>
      <c r="AO43" s="48">
        <f t="shared" si="45"/>
        <v>0.80926311179240129</v>
      </c>
      <c r="AP43" s="48">
        <f t="shared" si="48"/>
        <v>1.5483128834355826</v>
      </c>
      <c r="AQ43" s="49"/>
      <c r="AR43" s="49"/>
      <c r="AS43" s="49"/>
      <c r="AT43" s="49"/>
      <c r="AU43" s="49"/>
      <c r="AV43" s="49"/>
    </row>
    <row r="44" spans="1:48" x14ac:dyDescent="0.25">
      <c r="A44" s="50" t="s">
        <v>64</v>
      </c>
      <c r="B44" s="53">
        <v>71.200999999999993</v>
      </c>
      <c r="C44" s="41">
        <v>90.828999999999994</v>
      </c>
      <c r="D44" s="41">
        <v>7.4409999999999998</v>
      </c>
      <c r="E44" s="41">
        <v>4.4960000000000004</v>
      </c>
      <c r="F44" s="41">
        <v>3.3000000000000002E-2</v>
      </c>
      <c r="G44" s="41">
        <v>3.5470000000000002</v>
      </c>
      <c r="H44" s="41">
        <v>6.5460000000000003</v>
      </c>
      <c r="I44" s="41">
        <v>0</v>
      </c>
      <c r="J44" s="41"/>
      <c r="K44" s="41">
        <v>1.75</v>
      </c>
      <c r="L44" s="41">
        <v>1.75</v>
      </c>
      <c r="M44" s="41">
        <v>3.1</v>
      </c>
      <c r="N44" s="41">
        <v>3.1</v>
      </c>
      <c r="O44" s="41">
        <v>2.1</v>
      </c>
      <c r="P44" s="41">
        <v>2.1</v>
      </c>
      <c r="Q44" s="41">
        <v>3.72</v>
      </c>
      <c r="R44" s="41">
        <v>3.72</v>
      </c>
      <c r="S44" s="41">
        <v>12.343999999999999</v>
      </c>
      <c r="T44" s="41">
        <v>7.4349999999999996</v>
      </c>
      <c r="U44" s="41">
        <v>5.7000000000000002E-2</v>
      </c>
      <c r="V44" s="41">
        <v>10.573</v>
      </c>
      <c r="W44" s="41">
        <v>19.263000000000002</v>
      </c>
      <c r="X44" s="41">
        <v>0</v>
      </c>
      <c r="Y44" s="41">
        <v>11.943</v>
      </c>
      <c r="Z44" s="41">
        <v>0.72499999999999998</v>
      </c>
      <c r="AA44" s="41">
        <v>2.9000000000000001E-2</v>
      </c>
      <c r="AB44" s="41">
        <v>7.7610000000000001</v>
      </c>
      <c r="AC44" s="41">
        <v>1.07</v>
      </c>
      <c r="AD44" s="41">
        <v>0</v>
      </c>
      <c r="AE44" s="41">
        <f t="shared" si="4"/>
        <v>1.6050262061550866</v>
      </c>
      <c r="AF44" s="41">
        <f>AB44/G44</f>
        <v>2.1880462362559907</v>
      </c>
      <c r="AG44" s="41">
        <f t="shared" si="6"/>
        <v>0.16648266725546476</v>
      </c>
      <c r="AH44" s="41">
        <f t="shared" si="7"/>
        <v>0.16345860067216622</v>
      </c>
      <c r="AI44" s="41">
        <f t="shared" si="8"/>
        <v>3.3550262061550864</v>
      </c>
      <c r="AJ44" s="41">
        <f>M44+AF44</f>
        <v>5.2880462362559904</v>
      </c>
      <c r="AK44" s="55">
        <f t="shared" si="10"/>
        <v>4.0260314473861039</v>
      </c>
      <c r="AL44" s="55">
        <f>AJ44*1.2</f>
        <v>6.3456554835071879</v>
      </c>
      <c r="AM44" s="55">
        <f t="shared" si="46"/>
        <v>3.2639430184115037</v>
      </c>
      <c r="AN44" s="55">
        <f t="shared" si="47"/>
        <v>5.1688751057231457</v>
      </c>
      <c r="AO44" s="55">
        <f t="shared" si="45"/>
        <v>1.8207109737248839</v>
      </c>
      <c r="AP44" s="55">
        <f t="shared" si="48"/>
        <v>3.1061717079132296</v>
      </c>
      <c r="AQ44" s="58"/>
      <c r="AR44" s="58"/>
      <c r="AS44" s="58"/>
      <c r="AT44" s="58"/>
      <c r="AU44" s="58"/>
      <c r="AV44" s="58"/>
    </row>
    <row r="45" spans="1:48" s="21" customFormat="1" x14ac:dyDescent="0.25">
      <c r="A45" s="50" t="s">
        <v>65</v>
      </c>
      <c r="B45" s="53">
        <v>1515.5419999999999</v>
      </c>
      <c r="C45" s="41">
        <v>2363.634</v>
      </c>
      <c r="D45" s="41">
        <v>366.62599999999998</v>
      </c>
      <c r="E45" s="41">
        <v>90.364999999999995</v>
      </c>
      <c r="F45" s="41">
        <v>0</v>
      </c>
      <c r="G45" s="41">
        <v>357.8</v>
      </c>
      <c r="H45" s="41">
        <v>103.71299999999999</v>
      </c>
      <c r="I45" s="41">
        <v>0</v>
      </c>
      <c r="J45" s="41"/>
      <c r="K45" s="41">
        <v>1.25</v>
      </c>
      <c r="L45" s="41">
        <v>1.47</v>
      </c>
      <c r="M45" s="41">
        <v>1.95</v>
      </c>
      <c r="N45" s="41">
        <v>2.2000000000000002</v>
      </c>
      <c r="O45" s="41">
        <v>1.5</v>
      </c>
      <c r="P45" s="41">
        <v>1.76</v>
      </c>
      <c r="Q45" s="41">
        <v>2.34</v>
      </c>
      <c r="R45" s="41">
        <v>2.64</v>
      </c>
      <c r="S45" s="41">
        <v>462.39600000000002</v>
      </c>
      <c r="T45" s="41">
        <v>132.40100000000001</v>
      </c>
      <c r="U45" s="41">
        <v>0</v>
      </c>
      <c r="V45" s="41">
        <v>695.89599999999996</v>
      </c>
      <c r="W45" s="41">
        <v>224.84899999999999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f t="shared" si="4"/>
        <v>0</v>
      </c>
      <c r="AF45" s="41">
        <f t="shared" si="5"/>
        <v>0</v>
      </c>
      <c r="AG45" s="41">
        <f t="shared" si="6"/>
        <v>0</v>
      </c>
      <c r="AH45" s="41">
        <f t="shared" si="7"/>
        <v>0</v>
      </c>
      <c r="AI45" s="41">
        <f t="shared" si="8"/>
        <v>1.25</v>
      </c>
      <c r="AJ45" s="41">
        <f t="shared" si="9"/>
        <v>1.95</v>
      </c>
      <c r="AK45" s="55">
        <f t="shared" si="10"/>
        <v>1.5</v>
      </c>
      <c r="AL45" s="55">
        <f t="shared" si="10"/>
        <v>2.34</v>
      </c>
      <c r="AM45" s="55">
        <f t="shared" si="46"/>
        <v>1.2612198807504107</v>
      </c>
      <c r="AN45" s="55">
        <f t="shared" si="47"/>
        <v>1.9449301285634431</v>
      </c>
      <c r="AO45" s="55">
        <f t="shared" si="45"/>
        <v>1.4651801029159521</v>
      </c>
      <c r="AP45" s="55">
        <f t="shared" si="48"/>
        <v>2.1679924406776392</v>
      </c>
      <c r="AQ45" s="59"/>
      <c r="AR45" s="59"/>
      <c r="AS45" s="59"/>
      <c r="AT45" s="59"/>
      <c r="AU45" s="59"/>
      <c r="AV45" s="59"/>
    </row>
    <row r="46" spans="1:48" s="45" customFormat="1" x14ac:dyDescent="0.25">
      <c r="A46" s="50" t="s">
        <v>66</v>
      </c>
      <c r="B46" s="46">
        <v>797.94299999999998</v>
      </c>
      <c r="C46" s="47">
        <v>1516.357</v>
      </c>
      <c r="D46" s="47">
        <v>253.63200000000001</v>
      </c>
      <c r="E46" s="47">
        <v>101.15600000000001</v>
      </c>
      <c r="F46" s="47">
        <v>0.106</v>
      </c>
      <c r="G46" s="47">
        <v>255.929</v>
      </c>
      <c r="H46" s="47">
        <v>193.38900000000001</v>
      </c>
      <c r="I46" s="47">
        <v>0.33100000000000002</v>
      </c>
      <c r="J46" s="47"/>
      <c r="K46" s="47">
        <v>0.77</v>
      </c>
      <c r="L46" s="47">
        <v>0.77</v>
      </c>
      <c r="M46" s="47">
        <v>1.08</v>
      </c>
      <c r="N46" s="47">
        <v>1.08</v>
      </c>
      <c r="O46" s="47">
        <v>0.92400000000000004</v>
      </c>
      <c r="P46" s="47">
        <v>0.92400000000000004</v>
      </c>
      <c r="Q46" s="47">
        <v>1.296</v>
      </c>
      <c r="R46" s="47">
        <v>1.296</v>
      </c>
      <c r="S46" s="47">
        <v>195.297</v>
      </c>
      <c r="T46" s="47">
        <v>77.89</v>
      </c>
      <c r="U46" s="47">
        <v>8.2000000000000003E-2</v>
      </c>
      <c r="V46" s="47">
        <v>276.40300000000002</v>
      </c>
      <c r="W46" s="47">
        <v>239.58099999999999</v>
      </c>
      <c r="X46" s="47">
        <v>0.35699999999999998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f t="shared" si="4"/>
        <v>0</v>
      </c>
      <c r="AF46" s="47">
        <f t="shared" si="5"/>
        <v>0</v>
      </c>
      <c r="AG46" s="47">
        <f t="shared" si="6"/>
        <v>0</v>
      </c>
      <c r="AH46" s="47">
        <f t="shared" si="7"/>
        <v>0</v>
      </c>
      <c r="AI46" s="47">
        <f t="shared" si="8"/>
        <v>0.77</v>
      </c>
      <c r="AJ46" s="47">
        <f t="shared" si="9"/>
        <v>1.08</v>
      </c>
      <c r="AK46" s="48">
        <f t="shared" si="10"/>
        <v>0.92399999999999993</v>
      </c>
      <c r="AL46" s="48">
        <f t="shared" si="10"/>
        <v>1.296</v>
      </c>
      <c r="AM46" s="48">
        <f t="shared" si="46"/>
        <v>0.77000141937925815</v>
      </c>
      <c r="AN46" s="48">
        <f t="shared" si="47"/>
        <v>1.0799987496532242</v>
      </c>
      <c r="AO46" s="48">
        <f t="shared" si="45"/>
        <v>0.77000256759692676</v>
      </c>
      <c r="AP46" s="48">
        <f t="shared" si="48"/>
        <v>1.238581457774107</v>
      </c>
      <c r="AQ46" s="49"/>
      <c r="AR46" s="49"/>
      <c r="AS46" s="49"/>
      <c r="AT46" s="49"/>
      <c r="AU46" s="49"/>
      <c r="AV46" s="49"/>
    </row>
    <row r="47" spans="1:48" x14ac:dyDescent="0.25">
      <c r="A47" s="50" t="s">
        <v>101</v>
      </c>
      <c r="B47" s="53">
        <v>46.174999999999997</v>
      </c>
      <c r="C47" s="41">
        <v>1516.357</v>
      </c>
      <c r="D47" s="41">
        <v>17.986000000000001</v>
      </c>
      <c r="E47" s="41">
        <v>5.08</v>
      </c>
      <c r="F47" s="41">
        <v>0.16</v>
      </c>
      <c r="G47" s="41">
        <v>18.39</v>
      </c>
      <c r="H47" s="41">
        <v>4.3209999999999997</v>
      </c>
      <c r="I47" s="41">
        <v>0.16</v>
      </c>
      <c r="J47" s="41"/>
      <c r="K47" s="41">
        <v>0.85</v>
      </c>
      <c r="L47" s="41">
        <v>0.85</v>
      </c>
      <c r="M47" s="41">
        <v>1.04</v>
      </c>
      <c r="N47" s="41">
        <v>1.04</v>
      </c>
      <c r="O47" s="41">
        <v>1.02</v>
      </c>
      <c r="P47" s="41">
        <v>1.02</v>
      </c>
      <c r="Q47" s="41">
        <v>1.248</v>
      </c>
      <c r="R47" s="41">
        <v>1.248</v>
      </c>
      <c r="S47" s="41">
        <v>15.685</v>
      </c>
      <c r="T47" s="41">
        <v>4.5730000000000004</v>
      </c>
      <c r="U47" s="41">
        <v>0.123</v>
      </c>
      <c r="V47" s="41">
        <v>20.635000000000002</v>
      </c>
      <c r="W47" s="41">
        <v>5.0259999999999998</v>
      </c>
      <c r="X47" s="41">
        <v>0.13300000000000001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f t="shared" ref="AE47" si="91">Y47/D47</f>
        <v>0</v>
      </c>
      <c r="AF47" s="41">
        <f t="shared" ref="AF47" si="92">AB47/G47</f>
        <v>0</v>
      </c>
      <c r="AG47" s="41">
        <f t="shared" ref="AG47" si="93">(Z47+AA47)/(E47+F47)</f>
        <v>0</v>
      </c>
      <c r="AH47" s="41">
        <f t="shared" ref="AH47" si="94">(AC47+AD47)/(H47+I47)</f>
        <v>0</v>
      </c>
      <c r="AI47" s="41">
        <f t="shared" ref="AI47" si="95">K47+AE47</f>
        <v>0.85</v>
      </c>
      <c r="AJ47" s="41">
        <f t="shared" ref="AJ47" si="96">M47+AF47</f>
        <v>1.04</v>
      </c>
      <c r="AK47" s="55">
        <f t="shared" ref="AK47" si="97">AI47*1.2</f>
        <v>1.02</v>
      </c>
      <c r="AL47" s="55">
        <f t="shared" ref="AL47" si="98">AJ47*1.2</f>
        <v>1.248</v>
      </c>
      <c r="AM47" s="55">
        <f t="shared" ref="AM47" si="99">(S47+Y47)/D47</f>
        <v>0.8720671633492717</v>
      </c>
      <c r="AN47" s="55">
        <f t="shared" ref="AN47" si="100">(V47+AB47)/G47</f>
        <v>1.1220772158781946</v>
      </c>
      <c r="AO47" s="55">
        <f t="shared" ref="AO47" si="101">(T47+U47+Z47+AA47)/(E47+F47)</f>
        <v>0.8961832061068703</v>
      </c>
      <c r="AP47" s="55">
        <f t="shared" ref="AP47" si="102">(W47+X47+AC47+AD47)/(H47+I47)</f>
        <v>1.1513055121624638</v>
      </c>
      <c r="AQ47" s="58"/>
      <c r="AR47" s="58"/>
      <c r="AS47" s="58"/>
      <c r="AT47" s="58"/>
      <c r="AU47" s="58"/>
      <c r="AV47" s="58"/>
    </row>
    <row r="48" spans="1:48" x14ac:dyDescent="0.25">
      <c r="A48" s="50" t="s">
        <v>67</v>
      </c>
      <c r="B48" s="38">
        <v>733.03399999999999</v>
      </c>
      <c r="C48" s="5">
        <v>1098.5</v>
      </c>
      <c r="D48" s="5">
        <v>198.245</v>
      </c>
      <c r="E48" s="5">
        <v>85.751999999999995</v>
      </c>
      <c r="F48" s="5">
        <v>0</v>
      </c>
      <c r="G48" s="5">
        <v>190.434</v>
      </c>
      <c r="H48" s="5">
        <v>101.077</v>
      </c>
      <c r="I48" s="5">
        <v>0</v>
      </c>
      <c r="J48" s="5">
        <v>0.97</v>
      </c>
      <c r="K48" s="5">
        <v>0.98</v>
      </c>
      <c r="L48" s="5">
        <v>0.98</v>
      </c>
      <c r="M48" s="5">
        <v>1.54</v>
      </c>
      <c r="N48" s="5">
        <v>1.54</v>
      </c>
      <c r="O48" s="5">
        <v>1.1759999999999999</v>
      </c>
      <c r="P48" s="5">
        <v>1.1759999999999999</v>
      </c>
      <c r="Q48" s="5">
        <v>1.8480000000000001</v>
      </c>
      <c r="R48" s="5">
        <v>1.8480000000000001</v>
      </c>
      <c r="S48" s="5">
        <v>199.87799999999999</v>
      </c>
      <c r="T48" s="5">
        <v>86.268000000000001</v>
      </c>
      <c r="U48" s="5">
        <v>0</v>
      </c>
      <c r="V48" s="5">
        <v>291.38</v>
      </c>
      <c r="W48" s="5">
        <v>155.50800000000001</v>
      </c>
      <c r="X48" s="5">
        <v>0</v>
      </c>
      <c r="Y48" s="5"/>
      <c r="Z48" s="5"/>
      <c r="AA48" s="5">
        <v>0</v>
      </c>
      <c r="AB48" s="5"/>
      <c r="AC48" s="5"/>
      <c r="AD48" s="5">
        <v>0</v>
      </c>
      <c r="AE48" s="41">
        <f t="shared" ref="AE48" si="103">Y48/D48</f>
        <v>0</v>
      </c>
      <c r="AF48" s="41">
        <f t="shared" ref="AF48" si="104">AB48/G48</f>
        <v>0</v>
      </c>
      <c r="AG48" s="41">
        <f t="shared" ref="AG48" si="105">(Z48+AA48)/(E48+F48)</f>
        <v>0</v>
      </c>
      <c r="AH48" s="41">
        <f t="shared" ref="AH48" si="106">(AC48+AD48)/(H48+I48)</f>
        <v>0</v>
      </c>
      <c r="AI48" s="41">
        <f t="shared" ref="AI48" si="107">K48+AE48</f>
        <v>0.98</v>
      </c>
      <c r="AJ48" s="41">
        <f t="shared" ref="AJ48" si="108">M48+AF48</f>
        <v>1.54</v>
      </c>
      <c r="AK48" s="55">
        <f t="shared" ref="AK48" si="109">AI48*1.2</f>
        <v>1.1759999999999999</v>
      </c>
      <c r="AL48" s="55">
        <f t="shared" ref="AL48" si="110">AJ48*1.2</f>
        <v>1.8479999999999999</v>
      </c>
      <c r="AM48" s="55">
        <f t="shared" ref="AM48" si="111">(S48+Y48)/D48</f>
        <v>1.0082372821508738</v>
      </c>
      <c r="AN48" s="55">
        <f t="shared" ref="AN48" si="112">(V48+AB48)/G48</f>
        <v>1.5300839135868596</v>
      </c>
      <c r="AO48" s="55">
        <f t="shared" ref="AO48" si="113">(T48+U48+Z48+AA48)/(E48+F48)</f>
        <v>1.0060173523649594</v>
      </c>
      <c r="AP48" s="55">
        <f t="shared" ref="AP48" si="114">(W48+X48+AC48+AD48)/(H48+I48)</f>
        <v>1.5385102446649586</v>
      </c>
      <c r="AQ48" s="58"/>
      <c r="AR48" s="58"/>
      <c r="AS48" s="58"/>
      <c r="AT48" s="58"/>
      <c r="AU48" s="58"/>
      <c r="AV48" s="58"/>
    </row>
    <row r="49" spans="1:30" x14ac:dyDescent="0.25">
      <c r="B49" s="39"/>
      <c r="C49" s="36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x14ac:dyDescent="0.25">
      <c r="A50" s="7" t="s">
        <v>68</v>
      </c>
      <c r="C50" s="35"/>
    </row>
    <row r="51" spans="1:30" x14ac:dyDescent="0.25">
      <c r="A51" s="7" t="s">
        <v>69</v>
      </c>
      <c r="B51"/>
      <c r="C51" s="35"/>
    </row>
  </sheetData>
  <mergeCells count="9">
    <mergeCell ref="AU2:AV2"/>
    <mergeCell ref="AQ1:AR1"/>
    <mergeCell ref="AS1:AT1"/>
    <mergeCell ref="AU1:AV1"/>
    <mergeCell ref="D2:F2"/>
    <mergeCell ref="G2:I2"/>
    <mergeCell ref="AB2:AD2"/>
    <mergeCell ref="AQ2:AR2"/>
    <mergeCell ref="AS2:AT2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Q51"/>
  <sheetViews>
    <sheetView zoomScaleNormal="100" workbookViewId="0">
      <pane xSplit="1" ySplit="3" topLeftCell="B26" activePane="bottomRight" state="frozen"/>
      <selection pane="topRight" activeCell="B1" sqref="B1"/>
      <selection pane="bottomLeft" activeCell="A4" sqref="A4"/>
      <selection pane="bottomRight" activeCell="AQ51" sqref="AQ51"/>
    </sheetView>
  </sheetViews>
  <sheetFormatPr defaultRowHeight="15" x14ac:dyDescent="0.25"/>
  <cols>
    <col min="1" max="1" width="25.42578125" style="7" hidden="1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3" width="17.28515625" hidden="1" customWidth="1"/>
    <col min="34" max="34" width="17.7109375" hidden="1" customWidth="1"/>
    <col min="35" max="35" width="18.85546875" hidden="1" customWidth="1"/>
    <col min="36" max="36" width="20.28515625" hidden="1" customWidth="1"/>
    <col min="37" max="40" width="9.140625" hidden="1" customWidth="1"/>
    <col min="41" max="41" width="25.42578125" style="7" customWidth="1"/>
    <col min="42" max="42" width="22" customWidth="1"/>
    <col min="43" max="43" width="23.85546875" customWidth="1"/>
  </cols>
  <sheetData>
    <row r="1" spans="1:43" x14ac:dyDescent="0.25">
      <c r="AC1" s="14" t="s">
        <v>0</v>
      </c>
      <c r="AD1" s="15"/>
      <c r="AE1" s="14" t="s">
        <v>0</v>
      </c>
      <c r="AF1" s="15"/>
      <c r="AG1" s="22" t="s">
        <v>1</v>
      </c>
      <c r="AH1" s="22"/>
      <c r="AI1" s="24" t="s">
        <v>2</v>
      </c>
      <c r="AJ1" s="25"/>
      <c r="AK1" s="17"/>
      <c r="AL1" s="18"/>
      <c r="AM1" s="18"/>
      <c r="AN1" s="19"/>
    </row>
    <row r="2" spans="1:43" x14ac:dyDescent="0.25">
      <c r="A2" s="5"/>
      <c r="B2" s="77" t="s">
        <v>6</v>
      </c>
      <c r="C2" s="78"/>
      <c r="D2" s="79"/>
      <c r="E2" s="77" t="s">
        <v>7</v>
      </c>
      <c r="F2" s="78"/>
      <c r="G2" s="78"/>
      <c r="H2" s="11"/>
      <c r="I2" s="10" t="s">
        <v>8</v>
      </c>
      <c r="J2" s="11"/>
      <c r="K2" s="12" t="s">
        <v>9</v>
      </c>
      <c r="L2" s="11"/>
      <c r="M2" s="12" t="s">
        <v>10</v>
      </c>
      <c r="N2" s="11"/>
      <c r="O2" s="12" t="s">
        <v>11</v>
      </c>
      <c r="P2" s="11"/>
      <c r="Q2" s="12" t="s">
        <v>12</v>
      </c>
      <c r="R2" s="10"/>
      <c r="S2" s="11"/>
      <c r="T2" s="12" t="s">
        <v>13</v>
      </c>
      <c r="U2" s="10"/>
      <c r="V2" s="11"/>
      <c r="W2" s="12" t="s">
        <v>14</v>
      </c>
      <c r="X2" s="10"/>
      <c r="Y2" s="11"/>
      <c r="Z2" s="80" t="s">
        <v>15</v>
      </c>
      <c r="AA2" s="81"/>
      <c r="AB2" s="82"/>
      <c r="AC2" s="14" t="s">
        <v>16</v>
      </c>
      <c r="AD2" s="15"/>
      <c r="AE2" s="14" t="s">
        <v>17</v>
      </c>
      <c r="AF2" s="15"/>
      <c r="AG2" s="22" t="s">
        <v>16</v>
      </c>
      <c r="AH2" s="22"/>
      <c r="AI2" s="22" t="s">
        <v>16</v>
      </c>
      <c r="AJ2" s="22"/>
      <c r="AK2" s="17" t="s">
        <v>16</v>
      </c>
      <c r="AL2" s="19"/>
      <c r="AM2" s="17" t="s">
        <v>17</v>
      </c>
      <c r="AN2" s="19"/>
      <c r="AO2" s="5"/>
      <c r="AP2" s="12" t="s">
        <v>90</v>
      </c>
      <c r="AQ2" s="12" t="s">
        <v>91</v>
      </c>
    </row>
    <row r="3" spans="1:43" ht="21" x14ac:dyDescent="0.35">
      <c r="A3" s="6">
        <v>41455</v>
      </c>
      <c r="B3" s="51" t="s">
        <v>19</v>
      </c>
      <c r="C3" s="51" t="s">
        <v>20</v>
      </c>
      <c r="D3" s="51" t="s">
        <v>21</v>
      </c>
      <c r="E3" s="13" t="s">
        <v>19</v>
      </c>
      <c r="F3" s="13" t="s">
        <v>22</v>
      </c>
      <c r="G3" s="13" t="s">
        <v>21</v>
      </c>
      <c r="H3" s="13" t="s">
        <v>23</v>
      </c>
      <c r="I3" s="51" t="s">
        <v>19</v>
      </c>
      <c r="J3" s="51" t="s">
        <v>20</v>
      </c>
      <c r="K3" s="51" t="s">
        <v>19</v>
      </c>
      <c r="L3" s="51" t="s">
        <v>20</v>
      </c>
      <c r="M3" s="51" t="s">
        <v>19</v>
      </c>
      <c r="N3" s="51" t="s">
        <v>20</v>
      </c>
      <c r="O3" s="51" t="s">
        <v>19</v>
      </c>
      <c r="P3" s="51" t="s">
        <v>20</v>
      </c>
      <c r="Q3" s="51" t="s">
        <v>19</v>
      </c>
      <c r="R3" s="51" t="s">
        <v>20</v>
      </c>
      <c r="S3" s="51" t="s">
        <v>24</v>
      </c>
      <c r="T3" s="51" t="s">
        <v>19</v>
      </c>
      <c r="U3" s="51" t="s">
        <v>20</v>
      </c>
      <c r="V3" s="51" t="s">
        <v>24</v>
      </c>
      <c r="W3" s="51" t="s">
        <v>19</v>
      </c>
      <c r="X3" s="51" t="s">
        <v>20</v>
      </c>
      <c r="Y3" s="51" t="s">
        <v>24</v>
      </c>
      <c r="Z3" s="51" t="s">
        <v>19</v>
      </c>
      <c r="AA3" s="51" t="s">
        <v>20</v>
      </c>
      <c r="AB3" s="51" t="s">
        <v>24</v>
      </c>
      <c r="AC3" s="16" t="s">
        <v>25</v>
      </c>
      <c r="AD3" s="16" t="s">
        <v>26</v>
      </c>
      <c r="AE3" s="16" t="s">
        <v>25</v>
      </c>
      <c r="AF3" s="16" t="s">
        <v>26</v>
      </c>
      <c r="AG3" s="23" t="s">
        <v>25</v>
      </c>
      <c r="AH3" s="23" t="s">
        <v>26</v>
      </c>
      <c r="AI3" s="23" t="s">
        <v>25</v>
      </c>
      <c r="AJ3" s="23" t="s">
        <v>26</v>
      </c>
      <c r="AK3" s="20" t="s">
        <v>25</v>
      </c>
      <c r="AL3" s="20" t="s">
        <v>26</v>
      </c>
      <c r="AM3" s="20" t="s">
        <v>25</v>
      </c>
      <c r="AN3" s="20" t="s">
        <v>26</v>
      </c>
      <c r="AO3" s="6">
        <f>'30.06.2018'!A3</f>
        <v>43281</v>
      </c>
      <c r="AP3" s="51"/>
      <c r="AQ3" s="51"/>
    </row>
    <row r="4" spans="1:43" x14ac:dyDescent="0.25">
      <c r="A4" s="53" t="s">
        <v>92</v>
      </c>
      <c r="B4" s="42">
        <v>199.876</v>
      </c>
      <c r="C4" s="42">
        <v>69.174000000000007</v>
      </c>
      <c r="D4" s="42">
        <v>0</v>
      </c>
      <c r="E4" s="42">
        <v>198.52099999999999</v>
      </c>
      <c r="F4" s="42">
        <v>64.786000000000001</v>
      </c>
      <c r="G4" s="42">
        <v>0</v>
      </c>
      <c r="H4" s="42">
        <v>0</v>
      </c>
      <c r="I4" s="42">
        <v>1.33</v>
      </c>
      <c r="J4" s="42">
        <v>1.99</v>
      </c>
      <c r="K4" s="42">
        <v>2.1800000000000002</v>
      </c>
      <c r="L4" s="42">
        <v>3.07</v>
      </c>
      <c r="M4" s="42">
        <v>1.6</v>
      </c>
      <c r="N4" s="42">
        <v>2.38</v>
      </c>
      <c r="O4" s="42">
        <v>2.62</v>
      </c>
      <c r="P4" s="42">
        <v>3.68</v>
      </c>
      <c r="Q4" s="42">
        <v>267.30900000000003</v>
      </c>
      <c r="R4" s="42">
        <v>141.41499999999999</v>
      </c>
      <c r="S4" s="42">
        <v>0</v>
      </c>
      <c r="T4" s="42">
        <v>432.971</v>
      </c>
      <c r="U4" s="42">
        <v>198.88200000000001</v>
      </c>
      <c r="V4" s="42">
        <v>0</v>
      </c>
      <c r="W4" s="42">
        <v>0.104</v>
      </c>
      <c r="X4" s="42">
        <v>0.61399999999999999</v>
      </c>
      <c r="Y4" s="42">
        <v>0</v>
      </c>
      <c r="Z4" s="42">
        <v>0.10299999999999999</v>
      </c>
      <c r="AA4" s="42">
        <v>0.61499999999999999</v>
      </c>
      <c r="AB4" s="42">
        <v>0</v>
      </c>
      <c r="AC4" s="42">
        <f t="shared" ref="AC4:AC20" si="0">W4/B4</f>
        <v>5.2032260001200746E-4</v>
      </c>
      <c r="AD4" s="42">
        <f t="shared" ref="AD4:AD20" si="1">Z4/E4</f>
        <v>5.1883679812211305E-4</v>
      </c>
      <c r="AE4" s="42">
        <f>(X4+Y4)/(C4+D4)</f>
        <v>8.8761673461127E-3</v>
      </c>
      <c r="AF4" s="42">
        <f>(AA4+AB4)/(F4+G4)</f>
        <v>9.4927916525175196E-3</v>
      </c>
      <c r="AG4" s="42">
        <f t="shared" ref="AG4:AG46" si="2">I4+AC4</f>
        <v>1.3305203226000122</v>
      </c>
      <c r="AH4" s="42">
        <f t="shared" ref="AH4:AH46" si="3">K4+AD4</f>
        <v>2.1805188367981221</v>
      </c>
      <c r="AI4" s="43">
        <f>AG4*1.2</f>
        <v>1.5966243871200145</v>
      </c>
      <c r="AJ4" s="43">
        <f>AH4*1.2</f>
        <v>2.6166226041577465</v>
      </c>
      <c r="AK4" s="43">
        <f t="shared" ref="AK4:AK20" si="4">(Q4+W4)/B4</f>
        <v>1.3378944945866438</v>
      </c>
      <c r="AL4" s="43">
        <f t="shared" ref="AL4:AL20" si="5">(T4+Z4)/E4</f>
        <v>2.1815022088343299</v>
      </c>
      <c r="AM4" s="43">
        <f>(R4+X4)/C4</f>
        <v>2.0532136351808479</v>
      </c>
      <c r="AN4" s="43">
        <f>(U4+V4+AA4+AB4)/(F4+G4)</f>
        <v>3.0793226931744515</v>
      </c>
      <c r="AO4" s="50" t="s">
        <v>27</v>
      </c>
      <c r="AP4" s="43">
        <f>'30.06.2018'!O4+'30.06.2018'!Q4</f>
        <v>3.4420000000000002</v>
      </c>
      <c r="AQ4" s="43">
        <f>'30.06.2018'!P4+'30.06.2018'!R4</f>
        <v>3.6470000000000002</v>
      </c>
    </row>
    <row r="5" spans="1:43" x14ac:dyDescent="0.25">
      <c r="A5" s="53" t="s">
        <v>84</v>
      </c>
      <c r="B5" s="42">
        <v>190.68600000000001</v>
      </c>
      <c r="C5" s="42">
        <v>108.126</v>
      </c>
      <c r="D5" s="42">
        <v>0</v>
      </c>
      <c r="E5" s="42">
        <v>182.72499999999999</v>
      </c>
      <c r="F5" s="42">
        <v>92.804000000000002</v>
      </c>
      <c r="G5" s="42">
        <v>0</v>
      </c>
      <c r="H5" s="42"/>
      <c r="I5" s="42">
        <v>0.9</v>
      </c>
      <c r="J5" s="42">
        <v>0.9</v>
      </c>
      <c r="K5" s="42">
        <v>1.0900000000000001</v>
      </c>
      <c r="L5" s="42">
        <v>1.0900000000000001</v>
      </c>
      <c r="M5" s="42">
        <v>1.08</v>
      </c>
      <c r="N5" s="42">
        <v>1.08</v>
      </c>
      <c r="O5" s="42">
        <v>1.3080000000000001</v>
      </c>
      <c r="P5" s="42">
        <v>1.3080000000000001</v>
      </c>
      <c r="Q5" s="42">
        <v>159.125</v>
      </c>
      <c r="R5" s="42">
        <v>84.135999999999996</v>
      </c>
      <c r="S5" s="42">
        <v>0</v>
      </c>
      <c r="T5" s="42">
        <v>192.10599999999999</v>
      </c>
      <c r="U5" s="42">
        <v>120.03400000000001</v>
      </c>
      <c r="V5" s="42">
        <v>0</v>
      </c>
      <c r="W5" s="42">
        <v>0</v>
      </c>
      <c r="X5" s="42">
        <v>0</v>
      </c>
      <c r="Y5" s="42">
        <v>0</v>
      </c>
      <c r="Z5" s="42">
        <v>0</v>
      </c>
      <c r="AA5" s="42">
        <v>0</v>
      </c>
      <c r="AB5" s="42">
        <v>0</v>
      </c>
      <c r="AC5" s="42">
        <f t="shared" si="0"/>
        <v>0</v>
      </c>
      <c r="AD5" s="42">
        <f t="shared" si="1"/>
        <v>0</v>
      </c>
      <c r="AE5" s="42">
        <f>(X5+Y5)/(C5+D5)</f>
        <v>0</v>
      </c>
      <c r="AF5" s="42">
        <f>(AA5+AB5)/(F5+G5)</f>
        <v>0</v>
      </c>
      <c r="AG5" s="42">
        <f t="shared" si="2"/>
        <v>0.9</v>
      </c>
      <c r="AH5" s="42">
        <f t="shared" si="3"/>
        <v>1.0900000000000001</v>
      </c>
      <c r="AI5" s="43">
        <f t="shared" ref="AI5:AJ46" si="6">AG5*1.2</f>
        <v>1.08</v>
      </c>
      <c r="AJ5" s="43">
        <f t="shared" si="6"/>
        <v>1.3080000000000001</v>
      </c>
      <c r="AK5" s="43">
        <f t="shared" si="4"/>
        <v>0.83448706250065552</v>
      </c>
      <c r="AL5" s="43">
        <f t="shared" si="5"/>
        <v>1.0513394445204542</v>
      </c>
      <c r="AM5" s="43">
        <f>(R5+X5)/C5</f>
        <v>0.77812921961415382</v>
      </c>
      <c r="AN5" s="43">
        <f>(U5+V5+AA5+AB5)/(F5+G5)</f>
        <v>1.2934140769794407</v>
      </c>
      <c r="AO5" s="50" t="s">
        <v>28</v>
      </c>
      <c r="AP5" s="43">
        <f>'30.06.2018'!O5+'30.06.2018'!Q5</f>
        <v>3.2694528021562732</v>
      </c>
      <c r="AQ5" s="43">
        <f>'30.06.2018'!P5+'30.06.2018'!R5</f>
        <v>3.5508307197232227</v>
      </c>
    </row>
    <row r="6" spans="1:43" s="21" customFormat="1" x14ac:dyDescent="0.25">
      <c r="A6" s="66" t="s">
        <v>93</v>
      </c>
      <c r="B6" s="64">
        <v>44.539000000000001</v>
      </c>
      <c r="C6" s="64">
        <v>0</v>
      </c>
      <c r="D6" s="64">
        <v>0</v>
      </c>
      <c r="E6" s="64">
        <v>43.347999999999999</v>
      </c>
      <c r="F6" s="64">
        <v>0</v>
      </c>
      <c r="G6" s="64">
        <v>0</v>
      </c>
      <c r="H6" s="64"/>
      <c r="I6" s="64">
        <v>0.73</v>
      </c>
      <c r="J6" s="64"/>
      <c r="K6" s="64">
        <v>0.59</v>
      </c>
      <c r="L6" s="64"/>
      <c r="M6" s="64">
        <v>0.88</v>
      </c>
      <c r="N6" s="64"/>
      <c r="O6" s="64">
        <v>0.71</v>
      </c>
      <c r="P6" s="64"/>
      <c r="Q6" s="64">
        <v>32.47</v>
      </c>
      <c r="R6" s="64"/>
      <c r="S6" s="64"/>
      <c r="T6" s="64">
        <v>25.533000000000001</v>
      </c>
      <c r="U6" s="64"/>
      <c r="V6" s="64"/>
      <c r="W6" s="64">
        <v>7.8680000000000003</v>
      </c>
      <c r="X6" s="64"/>
      <c r="Y6" s="64"/>
      <c r="Z6" s="64">
        <v>5.8470000000000004</v>
      </c>
      <c r="AA6" s="64"/>
      <c r="AB6" s="64"/>
      <c r="AC6" s="64">
        <f t="shared" si="0"/>
        <v>0.17665416825703317</v>
      </c>
      <c r="AD6" s="64">
        <f t="shared" si="1"/>
        <v>0.13488511580695767</v>
      </c>
      <c r="AE6" s="64"/>
      <c r="AF6" s="64"/>
      <c r="AG6" s="42">
        <f t="shared" si="2"/>
        <v>0.90665416825703316</v>
      </c>
      <c r="AH6" s="42">
        <f t="shared" si="3"/>
        <v>0.72488511580695758</v>
      </c>
      <c r="AI6" s="43">
        <f t="shared" si="6"/>
        <v>1.0879850019084398</v>
      </c>
      <c r="AJ6" s="43">
        <f t="shared" si="6"/>
        <v>0.86986213896834907</v>
      </c>
      <c r="AK6" s="65">
        <f t="shared" si="4"/>
        <v>0.90567816969397608</v>
      </c>
      <c r="AL6" s="65">
        <f t="shared" si="5"/>
        <v>0.72390883085724844</v>
      </c>
      <c r="AM6" s="65"/>
      <c r="AN6" s="65"/>
      <c r="AO6" s="50" t="s">
        <v>104</v>
      </c>
      <c r="AP6" s="43">
        <f>'30.06.2018'!O6+'30.06.2018'!Q6</f>
        <v>1.647</v>
      </c>
      <c r="AQ6" s="43">
        <f>'30.06.2018'!P6+'30.06.2018'!R6</f>
        <v>0</v>
      </c>
    </row>
    <row r="7" spans="1:43" x14ac:dyDescent="0.25">
      <c r="A7" s="53" t="s">
        <v>29</v>
      </c>
      <c r="B7" s="42">
        <v>197.69200000000001</v>
      </c>
      <c r="C7" s="42">
        <v>90.843000000000004</v>
      </c>
      <c r="D7" s="42">
        <v>0</v>
      </c>
      <c r="E7" s="42">
        <v>189.559</v>
      </c>
      <c r="F7" s="42">
        <v>85.828999999999994</v>
      </c>
      <c r="G7" s="42">
        <v>0</v>
      </c>
      <c r="H7" s="42"/>
      <c r="I7" s="57">
        <f>Q7/B7</f>
        <v>0.79925338405195956</v>
      </c>
      <c r="J7" s="57">
        <f>R7/C7</f>
        <v>0.80154772519621764</v>
      </c>
      <c r="K7" s="57">
        <f>T7/E7</f>
        <v>1.0993674792544803</v>
      </c>
      <c r="L7" s="57">
        <f>U7/F7</f>
        <v>1.6965011825839753</v>
      </c>
      <c r="M7" s="43">
        <f t="shared" ref="M7:P8" si="7">I7*1.2</f>
        <v>0.95910406086235145</v>
      </c>
      <c r="N7" s="43">
        <f t="shared" si="7"/>
        <v>0.96185727023546108</v>
      </c>
      <c r="O7" s="43">
        <f t="shared" si="7"/>
        <v>1.3192409751053764</v>
      </c>
      <c r="P7" s="43">
        <f t="shared" si="7"/>
        <v>2.0358014191007703</v>
      </c>
      <c r="Q7" s="42">
        <v>158.006</v>
      </c>
      <c r="R7" s="42">
        <v>72.814999999999998</v>
      </c>
      <c r="S7" s="42">
        <v>0</v>
      </c>
      <c r="T7" s="42">
        <v>208.39500000000001</v>
      </c>
      <c r="U7" s="42">
        <v>145.60900000000001</v>
      </c>
      <c r="V7" s="42">
        <v>0</v>
      </c>
      <c r="W7" s="42"/>
      <c r="X7" s="42"/>
      <c r="Y7" s="42"/>
      <c r="Z7" s="42"/>
      <c r="AA7" s="42"/>
      <c r="AB7" s="42"/>
      <c r="AC7" s="42">
        <f t="shared" si="0"/>
        <v>0</v>
      </c>
      <c r="AD7" s="42">
        <f t="shared" si="1"/>
        <v>0</v>
      </c>
      <c r="AE7" s="42">
        <f t="shared" ref="AE7:AE20" si="8">(X7+Y7)/(C7+D7)</f>
        <v>0</v>
      </c>
      <c r="AF7" s="42">
        <f t="shared" ref="AF7:AF20" si="9">(AA7+AB7)/(F7+G7)</f>
        <v>0</v>
      </c>
      <c r="AG7" s="42">
        <f t="shared" si="2"/>
        <v>0.79925338405195956</v>
      </c>
      <c r="AH7" s="42">
        <f t="shared" si="3"/>
        <v>1.0993674792544803</v>
      </c>
      <c r="AI7" s="43">
        <f t="shared" si="6"/>
        <v>0.95910406086235145</v>
      </c>
      <c r="AJ7" s="43">
        <f t="shared" si="6"/>
        <v>1.3192409751053764</v>
      </c>
      <c r="AK7" s="43">
        <f t="shared" si="4"/>
        <v>0.79925338405195956</v>
      </c>
      <c r="AL7" s="43">
        <f t="shared" si="5"/>
        <v>1.0993674792544803</v>
      </c>
      <c r="AM7" s="43">
        <f t="shared" ref="AM7:AM20" si="10">(R7+X7)/C7</f>
        <v>0.80154772519621764</v>
      </c>
      <c r="AN7" s="43">
        <f t="shared" ref="AN7:AN20" si="11">(U7+V7+AA7+AB7)/(F7+G7)</f>
        <v>1.6965011825839753</v>
      </c>
      <c r="AO7" s="50" t="s">
        <v>29</v>
      </c>
      <c r="AP7" s="43">
        <f>'30.06.2018'!O7+'30.06.2018'!Q7</f>
        <v>2.8774233917234389</v>
      </c>
      <c r="AQ7" s="43">
        <f>'30.06.2018'!P7+'30.06.2018'!R7</f>
        <v>2.9772378005784486</v>
      </c>
    </row>
    <row r="8" spans="1:43" x14ac:dyDescent="0.25">
      <c r="A8" s="53" t="s">
        <v>29</v>
      </c>
      <c r="B8" s="42">
        <v>197.69200000000001</v>
      </c>
      <c r="C8" s="42">
        <v>90.843000000000004</v>
      </c>
      <c r="D8" s="42">
        <v>0</v>
      </c>
      <c r="E8" s="42">
        <v>189.559</v>
      </c>
      <c r="F8" s="42">
        <v>85.828999999999994</v>
      </c>
      <c r="G8" s="42">
        <v>0</v>
      </c>
      <c r="H8" s="42"/>
      <c r="I8" s="57">
        <f>Q8/B8</f>
        <v>0.79925338405195956</v>
      </c>
      <c r="J8" s="57">
        <f>R8/C8</f>
        <v>0.80154772519621764</v>
      </c>
      <c r="K8" s="57">
        <f>T8/E8</f>
        <v>1.0993674792544803</v>
      </c>
      <c r="L8" s="57">
        <f>U8/F8</f>
        <v>1.6965011825839753</v>
      </c>
      <c r="M8" s="43">
        <f t="shared" si="7"/>
        <v>0.95910406086235145</v>
      </c>
      <c r="N8" s="43">
        <f t="shared" si="7"/>
        <v>0.96185727023546108</v>
      </c>
      <c r="O8" s="43">
        <f t="shared" si="7"/>
        <v>1.3192409751053764</v>
      </c>
      <c r="P8" s="43">
        <f t="shared" si="7"/>
        <v>2.0358014191007703</v>
      </c>
      <c r="Q8" s="42">
        <v>158.006</v>
      </c>
      <c r="R8" s="42">
        <v>72.814999999999998</v>
      </c>
      <c r="S8" s="42">
        <v>0</v>
      </c>
      <c r="T8" s="42">
        <v>208.39500000000001</v>
      </c>
      <c r="U8" s="42">
        <v>145.60900000000001</v>
      </c>
      <c r="V8" s="42">
        <v>0</v>
      </c>
      <c r="W8" s="42"/>
      <c r="X8" s="42"/>
      <c r="Y8" s="42"/>
      <c r="Z8" s="42"/>
      <c r="AA8" s="42"/>
      <c r="AB8" s="42"/>
      <c r="AC8" s="42">
        <f t="shared" ref="AC8" si="12">W8/B8</f>
        <v>0</v>
      </c>
      <c r="AD8" s="42">
        <f t="shared" ref="AD8" si="13">Z8/E8</f>
        <v>0</v>
      </c>
      <c r="AE8" s="42">
        <f t="shared" ref="AE8" si="14">(X8+Y8)/(C8+D8)</f>
        <v>0</v>
      </c>
      <c r="AF8" s="42">
        <f t="shared" ref="AF8" si="15">(AA8+AB8)/(F8+G8)</f>
        <v>0</v>
      </c>
      <c r="AG8" s="42">
        <f t="shared" ref="AG8" si="16">I8+AC8</f>
        <v>0.79925338405195956</v>
      </c>
      <c r="AH8" s="42">
        <f t="shared" ref="AH8" si="17">K8+AD8</f>
        <v>1.0993674792544803</v>
      </c>
      <c r="AI8" s="43">
        <f t="shared" ref="AI8" si="18">AG8*1.2</f>
        <v>0.95910406086235145</v>
      </c>
      <c r="AJ8" s="43">
        <f t="shared" ref="AJ8" si="19">AH8*1.2</f>
        <v>1.3192409751053764</v>
      </c>
      <c r="AK8" s="43">
        <f t="shared" ref="AK8" si="20">(Q8+W8)/B8</f>
        <v>0.79925338405195956</v>
      </c>
      <c r="AL8" s="43">
        <f t="shared" ref="AL8" si="21">(T8+Z8)/E8</f>
        <v>1.0993674792544803</v>
      </c>
      <c r="AM8" s="43">
        <f t="shared" ref="AM8" si="22">(R8+X8)/C8</f>
        <v>0.80154772519621764</v>
      </c>
      <c r="AN8" s="43">
        <f t="shared" ref="AN8" si="23">(U8+V8+AA8+AB8)/(F8+G8)</f>
        <v>1.6965011825839753</v>
      </c>
      <c r="AO8" s="50" t="s">
        <v>30</v>
      </c>
      <c r="AP8" s="43">
        <f>'30.06.2018'!O8+'30.06.2018'!Q8</f>
        <v>3.024</v>
      </c>
      <c r="AQ8" s="43">
        <f>'30.06.2018'!P8+'30.06.2018'!R8</f>
        <v>3.024</v>
      </c>
    </row>
    <row r="9" spans="1:43" x14ac:dyDescent="0.25">
      <c r="A9" s="53" t="s">
        <v>71</v>
      </c>
      <c r="B9" s="42">
        <v>21.403300000000002</v>
      </c>
      <c r="C9" s="42">
        <v>7.2202000000000002</v>
      </c>
      <c r="D9" s="42">
        <v>0</v>
      </c>
      <c r="E9" s="42">
        <v>20.667999999999999</v>
      </c>
      <c r="F9" s="42">
        <v>6.8114999999999997</v>
      </c>
      <c r="G9" s="42">
        <v>0</v>
      </c>
      <c r="H9" s="42"/>
      <c r="I9" s="42">
        <v>0.88</v>
      </c>
      <c r="J9" s="42">
        <v>1.05</v>
      </c>
      <c r="K9" s="42">
        <v>1.3</v>
      </c>
      <c r="L9" s="42">
        <v>1.56</v>
      </c>
      <c r="M9" s="42">
        <v>1.06</v>
      </c>
      <c r="N9" s="42">
        <v>1.26</v>
      </c>
      <c r="O9" s="42">
        <v>1.56</v>
      </c>
      <c r="P9" s="42">
        <v>1.87</v>
      </c>
      <c r="Q9" s="42">
        <v>18.835599999999999</v>
      </c>
      <c r="R9" s="42">
        <v>7.5952000000000002</v>
      </c>
      <c r="S9" s="42">
        <v>0</v>
      </c>
      <c r="T9" s="42">
        <v>26.8597</v>
      </c>
      <c r="U9" s="42">
        <v>10.6469</v>
      </c>
      <c r="V9" s="42">
        <v>0</v>
      </c>
      <c r="W9" s="42"/>
      <c r="X9" s="42"/>
      <c r="Y9" s="42"/>
      <c r="Z9" s="42"/>
      <c r="AA9" s="42"/>
      <c r="AB9" s="42"/>
      <c r="AC9" s="42">
        <f t="shared" si="0"/>
        <v>0</v>
      </c>
      <c r="AD9" s="42">
        <f t="shared" si="1"/>
        <v>0</v>
      </c>
      <c r="AE9" s="42">
        <f t="shared" si="8"/>
        <v>0</v>
      </c>
      <c r="AF9" s="42">
        <f t="shared" si="9"/>
        <v>0</v>
      </c>
      <c r="AG9" s="42">
        <f t="shared" si="2"/>
        <v>0.88</v>
      </c>
      <c r="AH9" s="42">
        <f t="shared" si="3"/>
        <v>1.3</v>
      </c>
      <c r="AI9" s="43">
        <f t="shared" si="6"/>
        <v>1.056</v>
      </c>
      <c r="AJ9" s="43">
        <f t="shared" si="6"/>
        <v>1.56</v>
      </c>
      <c r="AK9" s="43">
        <f t="shared" si="4"/>
        <v>0.88003251834997398</v>
      </c>
      <c r="AL9" s="43">
        <f t="shared" si="5"/>
        <v>1.2995790594155217</v>
      </c>
      <c r="AM9" s="43">
        <f t="shared" si="10"/>
        <v>1.0519376194565246</v>
      </c>
      <c r="AN9" s="43">
        <f t="shared" si="11"/>
        <v>1.5630771489392941</v>
      </c>
      <c r="AO9" s="50" t="s">
        <v>31</v>
      </c>
      <c r="AP9" s="43">
        <f>'30.06.2018'!O9+'30.06.2018'!Q9</f>
        <v>3.9</v>
      </c>
      <c r="AQ9" s="43">
        <f>'30.06.2018'!P9+'30.06.2018'!R9</f>
        <v>4.0919999999999996</v>
      </c>
    </row>
    <row r="10" spans="1:43" s="21" customFormat="1" x14ac:dyDescent="0.25">
      <c r="A10" s="66" t="s">
        <v>32</v>
      </c>
      <c r="B10" s="64">
        <v>12.874000000000001</v>
      </c>
      <c r="C10" s="64">
        <v>3.2320000000000002</v>
      </c>
      <c r="D10" s="64">
        <v>0</v>
      </c>
      <c r="E10" s="64">
        <v>12.874000000000001</v>
      </c>
      <c r="F10" s="64">
        <v>3.2320000000000002</v>
      </c>
      <c r="G10" s="64">
        <v>0</v>
      </c>
      <c r="H10" s="64">
        <v>44.454999999999998</v>
      </c>
      <c r="I10" s="64">
        <v>0.95</v>
      </c>
      <c r="J10" s="64">
        <v>0.95</v>
      </c>
      <c r="K10" s="64">
        <v>1.1299999999999999</v>
      </c>
      <c r="L10" s="64">
        <v>1.1299999999999999</v>
      </c>
      <c r="M10" s="64">
        <v>1.1399999999999999</v>
      </c>
      <c r="N10" s="64">
        <v>1.1399999999999999</v>
      </c>
      <c r="O10" s="64">
        <v>1.36</v>
      </c>
      <c r="P10" s="64">
        <v>1.36</v>
      </c>
      <c r="Q10" s="64">
        <v>9.3949999999999996</v>
      </c>
      <c r="R10" s="64">
        <v>2.911</v>
      </c>
      <c r="S10" s="64">
        <v>0</v>
      </c>
      <c r="T10" s="64">
        <v>15.593999999999999</v>
      </c>
      <c r="U10" s="64">
        <v>3.556</v>
      </c>
      <c r="V10" s="64">
        <v>9.2550000000000008</v>
      </c>
      <c r="W10" s="64"/>
      <c r="X10" s="64"/>
      <c r="Y10" s="64"/>
      <c r="Z10" s="64"/>
      <c r="AA10" s="64"/>
      <c r="AB10" s="64"/>
      <c r="AC10" s="64">
        <f t="shared" si="0"/>
        <v>0</v>
      </c>
      <c r="AD10" s="64">
        <f t="shared" si="1"/>
        <v>0</v>
      </c>
      <c r="AE10" s="64">
        <f t="shared" si="8"/>
        <v>0</v>
      </c>
      <c r="AF10" s="64">
        <f t="shared" si="9"/>
        <v>0</v>
      </c>
      <c r="AG10" s="42">
        <f t="shared" si="2"/>
        <v>0.95</v>
      </c>
      <c r="AH10" s="42">
        <f t="shared" si="3"/>
        <v>1.1299999999999999</v>
      </c>
      <c r="AI10" s="43">
        <f t="shared" si="6"/>
        <v>1.1399999999999999</v>
      </c>
      <c r="AJ10" s="43">
        <f t="shared" si="6"/>
        <v>1.3559999999999999</v>
      </c>
      <c r="AK10" s="65">
        <f t="shared" si="4"/>
        <v>0.72976541867329492</v>
      </c>
      <c r="AL10" s="65">
        <f t="shared" si="5"/>
        <v>1.2112785459064781</v>
      </c>
      <c r="AM10" s="65">
        <f t="shared" si="10"/>
        <v>0.90068069306930687</v>
      </c>
      <c r="AN10" s="65">
        <f t="shared" si="11"/>
        <v>3.9637995049504946</v>
      </c>
      <c r="AO10" s="50" t="s">
        <v>32</v>
      </c>
      <c r="AP10" s="43">
        <f>'30.06.2018'!O10+'30.06.2018'!Q10</f>
        <v>2.5</v>
      </c>
      <c r="AQ10" s="43">
        <f>'30.06.2018'!P10+'30.06.2018'!R10</f>
        <v>2.5</v>
      </c>
    </row>
    <row r="11" spans="1:43" x14ac:dyDescent="0.25">
      <c r="A11" s="53" t="s">
        <v>85</v>
      </c>
      <c r="B11" s="42">
        <v>920.88</v>
      </c>
      <c r="C11" s="42">
        <v>139.12299999999999</v>
      </c>
      <c r="D11" s="42">
        <v>0</v>
      </c>
      <c r="E11" s="42">
        <v>810.15499999999997</v>
      </c>
      <c r="F11" s="42">
        <v>138.42400000000001</v>
      </c>
      <c r="G11" s="42">
        <v>0</v>
      </c>
      <c r="H11" s="42"/>
      <c r="I11" s="42">
        <v>0.61</v>
      </c>
      <c r="J11" s="42">
        <v>0.71</v>
      </c>
      <c r="K11" s="42">
        <v>0.8</v>
      </c>
      <c r="L11" s="42">
        <v>0.84</v>
      </c>
      <c r="M11" s="42">
        <v>0.73199999999999998</v>
      </c>
      <c r="N11" s="42">
        <v>0.85199999999999998</v>
      </c>
      <c r="O11" s="42">
        <v>0.96</v>
      </c>
      <c r="P11" s="42">
        <v>1.008</v>
      </c>
      <c r="Q11" s="42">
        <v>559.827</v>
      </c>
      <c r="R11" s="42">
        <v>99.11</v>
      </c>
      <c r="S11" s="42">
        <v>0</v>
      </c>
      <c r="T11" s="42">
        <v>644.548</v>
      </c>
      <c r="U11" s="42">
        <v>116.55200000000001</v>
      </c>
      <c r="V11" s="42">
        <v>0</v>
      </c>
      <c r="W11" s="42">
        <v>10.1</v>
      </c>
      <c r="X11" s="42">
        <v>14.377000000000001</v>
      </c>
      <c r="Y11" s="42">
        <v>0</v>
      </c>
      <c r="Z11" s="42">
        <v>0</v>
      </c>
      <c r="AA11" s="42">
        <v>0</v>
      </c>
      <c r="AB11" s="42">
        <v>0</v>
      </c>
      <c r="AC11" s="42">
        <f t="shared" si="0"/>
        <v>1.0967769959169489E-2</v>
      </c>
      <c r="AD11" s="42">
        <f t="shared" si="1"/>
        <v>0</v>
      </c>
      <c r="AE11" s="42">
        <f t="shared" si="8"/>
        <v>0.10334020974245813</v>
      </c>
      <c r="AF11" s="42">
        <f t="shared" si="9"/>
        <v>0</v>
      </c>
      <c r="AG11" s="42">
        <f t="shared" si="2"/>
        <v>0.62096776995916947</v>
      </c>
      <c r="AH11" s="42">
        <f t="shared" si="3"/>
        <v>0.8</v>
      </c>
      <c r="AI11" s="43">
        <f t="shared" si="6"/>
        <v>0.74516132395100332</v>
      </c>
      <c r="AJ11" s="43">
        <f t="shared" si="6"/>
        <v>0.96</v>
      </c>
      <c r="AK11" s="43">
        <f t="shared" si="4"/>
        <v>0.61889388411085056</v>
      </c>
      <c r="AL11" s="43">
        <f t="shared" si="5"/>
        <v>0.79558602983379723</v>
      </c>
      <c r="AM11" s="43">
        <f t="shared" si="10"/>
        <v>0.81573140314685566</v>
      </c>
      <c r="AN11" s="43">
        <f t="shared" si="11"/>
        <v>0.84199271802577591</v>
      </c>
      <c r="AO11" s="50" t="s">
        <v>33</v>
      </c>
      <c r="AP11" s="43">
        <f>'30.06.2018'!O11+'30.06.2018'!Q11</f>
        <v>2.3338000000000001</v>
      </c>
      <c r="AQ11" s="43">
        <f>'30.06.2018'!P11+'30.06.2018'!R11</f>
        <v>2.7399999999999998</v>
      </c>
    </row>
    <row r="12" spans="1:43" x14ac:dyDescent="0.25">
      <c r="A12" s="53" t="s">
        <v>86</v>
      </c>
      <c r="B12" s="42">
        <v>60.89</v>
      </c>
      <c r="C12" s="42">
        <v>19.367999999999999</v>
      </c>
      <c r="D12" s="42">
        <v>6.8000000000000005E-2</v>
      </c>
      <c r="E12" s="42">
        <v>60.308999999999997</v>
      </c>
      <c r="F12" s="42">
        <v>23.094000000000001</v>
      </c>
      <c r="G12" s="42">
        <v>3.5999999999999997E-2</v>
      </c>
      <c r="H12" s="42">
        <v>9.99</v>
      </c>
      <c r="I12" s="42">
        <v>0.98</v>
      </c>
      <c r="J12" s="42">
        <v>0.98</v>
      </c>
      <c r="K12" s="42">
        <v>1.3</v>
      </c>
      <c r="L12" s="42">
        <v>1.3</v>
      </c>
      <c r="M12" s="42">
        <v>1.1759999999999999</v>
      </c>
      <c r="N12" s="42">
        <v>1.1759999999999999</v>
      </c>
      <c r="O12" s="42">
        <v>1.56</v>
      </c>
      <c r="P12" s="42">
        <v>1.56</v>
      </c>
      <c r="Q12" s="42">
        <v>59.665999999999997</v>
      </c>
      <c r="R12" s="42">
        <v>18.995000000000001</v>
      </c>
      <c r="S12" s="42">
        <v>6.7000000000000004E-2</v>
      </c>
      <c r="T12" s="42">
        <v>78.400999999999996</v>
      </c>
      <c r="U12" s="42">
        <v>29.277999999999999</v>
      </c>
      <c r="V12" s="42">
        <v>4.7E-2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f t="shared" si="0"/>
        <v>0</v>
      </c>
      <c r="AD12" s="42">
        <f t="shared" si="1"/>
        <v>0</v>
      </c>
      <c r="AE12" s="42">
        <f t="shared" si="8"/>
        <v>0</v>
      </c>
      <c r="AF12" s="42">
        <f t="shared" si="9"/>
        <v>0</v>
      </c>
      <c r="AG12" s="42">
        <f t="shared" si="2"/>
        <v>0.98</v>
      </c>
      <c r="AH12" s="42">
        <f t="shared" si="3"/>
        <v>1.3</v>
      </c>
      <c r="AI12" s="43">
        <f t="shared" si="6"/>
        <v>1.1759999999999999</v>
      </c>
      <c r="AJ12" s="43">
        <f t="shared" si="6"/>
        <v>1.56</v>
      </c>
      <c r="AK12" s="43">
        <f t="shared" si="4"/>
        <v>0.97989817704056492</v>
      </c>
      <c r="AL12" s="43">
        <f t="shared" si="5"/>
        <v>1.299988393108823</v>
      </c>
      <c r="AM12" s="43">
        <f t="shared" si="10"/>
        <v>0.98074142916150364</v>
      </c>
      <c r="AN12" s="43">
        <f t="shared" si="11"/>
        <v>1.2678339818417639</v>
      </c>
      <c r="AO12" s="50" t="s">
        <v>34</v>
      </c>
      <c r="AP12" s="43">
        <f>'30.06.2018'!O12+'30.06.2018'!Q12</f>
        <v>3.2039999999999997</v>
      </c>
      <c r="AQ12" s="43">
        <f>'30.06.2018'!P12+'30.06.2018'!R12</f>
        <v>3.2039999999999997</v>
      </c>
    </row>
    <row r="13" spans="1:43" s="21" customFormat="1" x14ac:dyDescent="0.25">
      <c r="A13" s="66" t="s">
        <v>35</v>
      </c>
      <c r="B13" s="64">
        <v>36.872999999999998</v>
      </c>
      <c r="C13" s="64">
        <v>11.788</v>
      </c>
      <c r="D13" s="64">
        <v>0</v>
      </c>
      <c r="E13" s="64">
        <v>36.313000000000002</v>
      </c>
      <c r="F13" s="64">
        <v>7.87</v>
      </c>
      <c r="G13" s="64">
        <v>0</v>
      </c>
      <c r="H13" s="64"/>
      <c r="I13" s="64">
        <v>0.8</v>
      </c>
      <c r="J13" s="64">
        <v>0.8</v>
      </c>
      <c r="K13" s="64">
        <v>1.6</v>
      </c>
      <c r="L13" s="64">
        <v>1.6</v>
      </c>
      <c r="M13" s="64">
        <v>0.96</v>
      </c>
      <c r="N13" s="64">
        <v>0.96</v>
      </c>
      <c r="O13" s="64">
        <v>1.92</v>
      </c>
      <c r="P13" s="64">
        <v>1.92</v>
      </c>
      <c r="Q13" s="64">
        <v>25.811</v>
      </c>
      <c r="R13" s="64">
        <v>8.2520000000000007</v>
      </c>
      <c r="S13" s="64">
        <v>0</v>
      </c>
      <c r="T13" s="64">
        <v>53.38</v>
      </c>
      <c r="U13" s="64">
        <v>11.569000000000001</v>
      </c>
      <c r="V13" s="64"/>
      <c r="W13" s="64"/>
      <c r="X13" s="64"/>
      <c r="Y13" s="64"/>
      <c r="Z13" s="64"/>
      <c r="AA13" s="64"/>
      <c r="AB13" s="64"/>
      <c r="AC13" s="64">
        <f t="shared" si="0"/>
        <v>0</v>
      </c>
      <c r="AD13" s="64">
        <f t="shared" si="1"/>
        <v>0</v>
      </c>
      <c r="AE13" s="64">
        <f t="shared" si="8"/>
        <v>0</v>
      </c>
      <c r="AF13" s="64">
        <f t="shared" si="9"/>
        <v>0</v>
      </c>
      <c r="AG13" s="42">
        <f t="shared" si="2"/>
        <v>0.8</v>
      </c>
      <c r="AH13" s="42">
        <f t="shared" si="3"/>
        <v>1.6</v>
      </c>
      <c r="AI13" s="43">
        <f t="shared" si="6"/>
        <v>0.96</v>
      </c>
      <c r="AJ13" s="43">
        <f t="shared" si="6"/>
        <v>1.92</v>
      </c>
      <c r="AK13" s="65">
        <f t="shared" si="4"/>
        <v>0.69999728798850114</v>
      </c>
      <c r="AL13" s="65">
        <f t="shared" si="5"/>
        <v>1.4699969707818137</v>
      </c>
      <c r="AM13" s="65">
        <f t="shared" si="10"/>
        <v>0.70003393281303028</v>
      </c>
      <c r="AN13" s="65">
        <f t="shared" si="11"/>
        <v>1.470012706480305</v>
      </c>
      <c r="AO13" s="50" t="s">
        <v>35</v>
      </c>
      <c r="AP13" s="43">
        <f>'30.06.2018'!O13+'30.06.2018'!Q13</f>
        <v>3.456</v>
      </c>
      <c r="AQ13" s="43">
        <f>'30.06.2018'!P13+'30.06.2018'!R13</f>
        <v>3.456</v>
      </c>
    </row>
    <row r="14" spans="1:43" x14ac:dyDescent="0.25">
      <c r="A14" s="53" t="s">
        <v>36</v>
      </c>
      <c r="B14" s="42">
        <v>46.732999999999997</v>
      </c>
      <c r="C14" s="42">
        <v>23.170999999999999</v>
      </c>
      <c r="D14" s="42">
        <v>0</v>
      </c>
      <c r="E14" s="42">
        <v>42.805</v>
      </c>
      <c r="F14" s="42">
        <v>17.260000000000002</v>
      </c>
      <c r="G14" s="42">
        <v>0</v>
      </c>
      <c r="H14" s="42"/>
      <c r="I14" s="42">
        <v>1.1499999999999999</v>
      </c>
      <c r="J14" s="42">
        <v>1.21</v>
      </c>
      <c r="K14" s="42">
        <v>1.3</v>
      </c>
      <c r="L14" s="42">
        <v>1.33</v>
      </c>
      <c r="M14" s="42">
        <v>1.38</v>
      </c>
      <c r="N14" s="42">
        <v>1.45</v>
      </c>
      <c r="O14" s="42">
        <v>1.56</v>
      </c>
      <c r="P14" s="42">
        <v>1.5960000000000001</v>
      </c>
      <c r="Q14" s="42">
        <v>53.838000000000001</v>
      </c>
      <c r="R14" s="42">
        <v>28.036000000000001</v>
      </c>
      <c r="S14" s="42">
        <v>0</v>
      </c>
      <c r="T14" s="42">
        <v>55.718000000000004</v>
      </c>
      <c r="U14" s="42">
        <v>22.933</v>
      </c>
      <c r="V14" s="42">
        <v>0</v>
      </c>
      <c r="W14" s="42"/>
      <c r="X14" s="42"/>
      <c r="Y14" s="42"/>
      <c r="Z14" s="42"/>
      <c r="AA14" s="42"/>
      <c r="AB14" s="42"/>
      <c r="AC14" s="42">
        <f t="shared" si="0"/>
        <v>0</v>
      </c>
      <c r="AD14" s="42">
        <f t="shared" si="1"/>
        <v>0</v>
      </c>
      <c r="AE14" s="42">
        <f t="shared" si="8"/>
        <v>0</v>
      </c>
      <c r="AF14" s="42">
        <f t="shared" si="9"/>
        <v>0</v>
      </c>
      <c r="AG14" s="42">
        <f t="shared" si="2"/>
        <v>1.1499999999999999</v>
      </c>
      <c r="AH14" s="42">
        <f t="shared" si="3"/>
        <v>1.3</v>
      </c>
      <c r="AI14" s="43">
        <f t="shared" si="6"/>
        <v>1.38</v>
      </c>
      <c r="AJ14" s="43">
        <f t="shared" si="6"/>
        <v>1.56</v>
      </c>
      <c r="AK14" s="43">
        <f t="shared" si="4"/>
        <v>1.1520338946782789</v>
      </c>
      <c r="AL14" s="43">
        <f t="shared" si="5"/>
        <v>1.3016703656114941</v>
      </c>
      <c r="AM14" s="43">
        <f t="shared" si="10"/>
        <v>1.2099607267705321</v>
      </c>
      <c r="AN14" s="43">
        <f t="shared" si="11"/>
        <v>1.3286790266512165</v>
      </c>
      <c r="AO14" s="50" t="s">
        <v>36</v>
      </c>
      <c r="AP14" s="43">
        <f>'30.06.2018'!O14+'30.06.2018'!Q14</f>
        <v>3.51</v>
      </c>
      <c r="AQ14" s="43">
        <f>'30.06.2018'!P14+'30.06.2018'!R14</f>
        <v>3.6179999999999999</v>
      </c>
    </row>
    <row r="15" spans="1:43" x14ac:dyDescent="0.25">
      <c r="A15" s="53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3"/>
      <c r="AJ15" s="43"/>
      <c r="AK15" s="43"/>
      <c r="AL15" s="43"/>
      <c r="AM15" s="43"/>
      <c r="AN15" s="43"/>
      <c r="AO15" s="50" t="s">
        <v>102</v>
      </c>
      <c r="AP15" s="43">
        <f>'30.06.2018'!O15+'30.06.2018'!Q15</f>
        <v>4.2780000000000005</v>
      </c>
      <c r="AQ15" s="43">
        <f>'30.06.2018'!P15+'30.06.2018'!R15</f>
        <v>4.2780000000000005</v>
      </c>
    </row>
    <row r="16" spans="1:43" x14ac:dyDescent="0.25">
      <c r="A16" s="53" t="s">
        <v>37</v>
      </c>
      <c r="B16" s="42">
        <v>133.16900000000001</v>
      </c>
      <c r="C16" s="42">
        <v>34.134999999999998</v>
      </c>
      <c r="D16" s="42">
        <v>0</v>
      </c>
      <c r="E16" s="42">
        <v>130.85900000000001</v>
      </c>
      <c r="F16" s="42">
        <v>56.753</v>
      </c>
      <c r="G16" s="42"/>
      <c r="H16" s="42">
        <v>4.6150000000000002</v>
      </c>
      <c r="I16" s="42">
        <v>0.88</v>
      </c>
      <c r="J16" s="42">
        <v>0.88</v>
      </c>
      <c r="K16" s="42">
        <v>0.91</v>
      </c>
      <c r="L16" s="42">
        <v>0.91</v>
      </c>
      <c r="M16" s="42">
        <v>1.06</v>
      </c>
      <c r="N16" s="42">
        <v>1.06</v>
      </c>
      <c r="O16" s="42">
        <v>1.0900000000000001</v>
      </c>
      <c r="P16" s="42">
        <v>1.0900000000000001</v>
      </c>
      <c r="Q16" s="42">
        <v>117.18899999999999</v>
      </c>
      <c r="R16" s="42">
        <v>30.039000000000001</v>
      </c>
      <c r="S16" s="42">
        <v>0</v>
      </c>
      <c r="T16" s="42">
        <v>119.07899999999999</v>
      </c>
      <c r="U16" s="42">
        <v>51.646000000000001</v>
      </c>
      <c r="V16" s="42">
        <v>0</v>
      </c>
      <c r="W16" s="42">
        <v>15.78</v>
      </c>
      <c r="X16" s="42">
        <v>2.6871999999999998</v>
      </c>
      <c r="Y16" s="42">
        <v>0</v>
      </c>
      <c r="Z16" s="42">
        <v>15.5496</v>
      </c>
      <c r="AA16" s="42">
        <v>3.7191999999999998</v>
      </c>
      <c r="AB16" s="42"/>
      <c r="AC16" s="42">
        <f t="shared" si="0"/>
        <v>0.11849604637715984</v>
      </c>
      <c r="AD16" s="42">
        <f t="shared" si="1"/>
        <v>0.11882713454940048</v>
      </c>
      <c r="AE16" s="42">
        <f t="shared" si="8"/>
        <v>7.8722718617255022E-2</v>
      </c>
      <c r="AF16" s="42">
        <f t="shared" si="9"/>
        <v>6.5533099571828804E-2</v>
      </c>
      <c r="AG16" s="42">
        <f t="shared" si="2"/>
        <v>0.99849604637715983</v>
      </c>
      <c r="AH16" s="42">
        <f t="shared" si="3"/>
        <v>1.0288271345494004</v>
      </c>
      <c r="AI16" s="43">
        <f t="shared" si="6"/>
        <v>1.1981952556525917</v>
      </c>
      <c r="AJ16" s="43">
        <f t="shared" si="6"/>
        <v>1.2345925614592805</v>
      </c>
      <c r="AK16" s="43">
        <f t="shared" si="4"/>
        <v>0.99849814896860367</v>
      </c>
      <c r="AL16" s="43">
        <f t="shared" si="5"/>
        <v>1.0288065780725819</v>
      </c>
      <c r="AM16" s="43">
        <f t="shared" si="10"/>
        <v>0.95872857770616671</v>
      </c>
      <c r="AN16" s="43">
        <f t="shared" si="11"/>
        <v>0.97554666713653904</v>
      </c>
      <c r="AO16" s="50" t="s">
        <v>37</v>
      </c>
      <c r="AP16" s="43">
        <f>'30.06.2018'!O16+'30.06.2018'!Q16</f>
        <v>2.988</v>
      </c>
      <c r="AQ16" s="43">
        <f>'30.06.2018'!P16+'30.06.2018'!R16</f>
        <v>2.988</v>
      </c>
    </row>
    <row r="17" spans="1:43" s="21" customFormat="1" x14ac:dyDescent="0.25">
      <c r="A17" s="66" t="s">
        <v>38</v>
      </c>
      <c r="B17" s="64">
        <v>48.48</v>
      </c>
      <c r="C17" s="64">
        <v>6.8789999999999996</v>
      </c>
      <c r="D17" s="64">
        <v>7.4999999999999997E-2</v>
      </c>
      <c r="E17" s="64">
        <v>46.804000000000002</v>
      </c>
      <c r="F17" s="64">
        <v>4.7789999999999999</v>
      </c>
      <c r="G17" s="64"/>
      <c r="H17" s="64"/>
      <c r="I17" s="64">
        <v>1.1399999999999999</v>
      </c>
      <c r="J17" s="64">
        <v>1.68</v>
      </c>
      <c r="K17" s="64">
        <v>1.68</v>
      </c>
      <c r="L17" s="64">
        <v>2.71</v>
      </c>
      <c r="M17" s="64">
        <v>1.3680000000000001</v>
      </c>
      <c r="N17" s="64">
        <v>2.016</v>
      </c>
      <c r="O17" s="64">
        <v>2.016</v>
      </c>
      <c r="P17" s="64">
        <v>3.2519999999999998</v>
      </c>
      <c r="Q17" s="64">
        <v>55.267000000000003</v>
      </c>
      <c r="R17" s="64">
        <v>11.557</v>
      </c>
      <c r="S17" s="64">
        <v>0.126</v>
      </c>
      <c r="T17" s="64">
        <v>78.631</v>
      </c>
      <c r="U17" s="64">
        <v>12.951000000000001</v>
      </c>
      <c r="V17" s="64">
        <v>0</v>
      </c>
      <c r="W17" s="64">
        <v>7.694</v>
      </c>
      <c r="X17" s="64">
        <v>0.33</v>
      </c>
      <c r="Y17" s="64">
        <v>1.9E-2</v>
      </c>
      <c r="Z17" s="64">
        <v>0</v>
      </c>
      <c r="AA17" s="64">
        <v>0</v>
      </c>
      <c r="AB17" s="64">
        <v>0</v>
      </c>
      <c r="AC17" s="64">
        <f t="shared" si="0"/>
        <v>0.15870462046204623</v>
      </c>
      <c r="AD17" s="64">
        <f t="shared" si="1"/>
        <v>0</v>
      </c>
      <c r="AE17" s="64">
        <f t="shared" si="8"/>
        <v>5.0186942766752951E-2</v>
      </c>
      <c r="AF17" s="64">
        <f t="shared" si="9"/>
        <v>0</v>
      </c>
      <c r="AG17" s="42">
        <f t="shared" si="2"/>
        <v>1.298704620462046</v>
      </c>
      <c r="AH17" s="42">
        <f t="shared" si="3"/>
        <v>1.68</v>
      </c>
      <c r="AI17" s="43">
        <f t="shared" si="6"/>
        <v>1.5584455445544552</v>
      </c>
      <c r="AJ17" s="43">
        <f t="shared" si="6"/>
        <v>2.016</v>
      </c>
      <c r="AK17" s="65">
        <f t="shared" si="4"/>
        <v>1.2987004950495051</v>
      </c>
      <c r="AL17" s="65">
        <f t="shared" si="5"/>
        <v>1.6800059823946671</v>
      </c>
      <c r="AM17" s="65">
        <f t="shared" si="10"/>
        <v>1.7280127925570579</v>
      </c>
      <c r="AN17" s="65">
        <f t="shared" si="11"/>
        <v>2.7099811676082863</v>
      </c>
      <c r="AO17" s="50" t="s">
        <v>38</v>
      </c>
      <c r="AP17" s="43">
        <f>'30.06.2018'!O17+'30.06.2018'!Q17</f>
        <v>3.7560000000000002</v>
      </c>
      <c r="AQ17" s="43">
        <f>'30.06.2018'!P17+'30.06.2018'!R17</f>
        <v>5.52</v>
      </c>
    </row>
    <row r="18" spans="1:43" x14ac:dyDescent="0.25">
      <c r="A18" s="53" t="s">
        <v>94</v>
      </c>
      <c r="B18" s="42">
        <v>87.013999999999996</v>
      </c>
      <c r="C18" s="42">
        <v>12.169</v>
      </c>
      <c r="D18" s="42">
        <v>1.71</v>
      </c>
      <c r="E18" s="42">
        <v>64.790999999999997</v>
      </c>
      <c r="F18" s="42">
        <v>11.026999999999999</v>
      </c>
      <c r="G18" s="42"/>
      <c r="H18" s="42">
        <v>23.187000000000001</v>
      </c>
      <c r="I18" s="42">
        <v>1.03</v>
      </c>
      <c r="J18" s="42">
        <v>0.84</v>
      </c>
      <c r="K18" s="42">
        <v>1.03</v>
      </c>
      <c r="L18" s="42">
        <v>0.84</v>
      </c>
      <c r="M18" s="42">
        <f>I18*1.2</f>
        <v>1.236</v>
      </c>
      <c r="N18" s="42">
        <f>J18*1.2</f>
        <v>1.008</v>
      </c>
      <c r="O18" s="42">
        <f>K18*1.2</f>
        <v>1.236</v>
      </c>
      <c r="P18" s="42">
        <f>L18*1.2</f>
        <v>1.008</v>
      </c>
      <c r="Q18" s="42">
        <v>38.466999999999999</v>
      </c>
      <c r="R18" s="42">
        <v>9.7439999999999998</v>
      </c>
      <c r="S18" s="42">
        <v>1.2010000000000001</v>
      </c>
      <c r="T18" s="42">
        <v>64.619</v>
      </c>
      <c r="U18" s="42">
        <v>8.7319999999999993</v>
      </c>
      <c r="V18" s="42"/>
      <c r="W18" s="42">
        <v>6.0579999999999998</v>
      </c>
      <c r="X18" s="42">
        <v>0.90500000000000003</v>
      </c>
      <c r="Y18" s="42">
        <v>0.02</v>
      </c>
      <c r="Z18" s="42">
        <v>2.2970000000000002</v>
      </c>
      <c r="AA18" s="42">
        <v>0.84299999999999997</v>
      </c>
      <c r="AB18" s="42"/>
      <c r="AC18" s="42">
        <f t="shared" si="0"/>
        <v>6.9620980531868437E-2</v>
      </c>
      <c r="AD18" s="42">
        <f t="shared" si="1"/>
        <v>3.5452454816255349E-2</v>
      </c>
      <c r="AE18" s="42">
        <f t="shared" si="8"/>
        <v>6.6647452986526398E-2</v>
      </c>
      <c r="AF18" s="42">
        <f t="shared" si="9"/>
        <v>7.6448716786070556E-2</v>
      </c>
      <c r="AG18" s="42">
        <f t="shared" si="2"/>
        <v>1.0996209805318684</v>
      </c>
      <c r="AH18" s="42">
        <f t="shared" si="3"/>
        <v>1.0654524548162554</v>
      </c>
      <c r="AI18" s="43">
        <f t="shared" si="6"/>
        <v>1.319545176638242</v>
      </c>
      <c r="AJ18" s="43">
        <f t="shared" si="6"/>
        <v>1.2785429457795063</v>
      </c>
      <c r="AK18" s="43">
        <f t="shared" si="4"/>
        <v>0.51169926678465538</v>
      </c>
      <c r="AL18" s="43">
        <f t="shared" si="5"/>
        <v>1.0327977651216991</v>
      </c>
      <c r="AM18" s="43">
        <f t="shared" si="10"/>
        <v>0.87509244802366659</v>
      </c>
      <c r="AN18" s="43">
        <f t="shared" si="11"/>
        <v>0.86832320667452612</v>
      </c>
      <c r="AO18" s="50" t="s">
        <v>39</v>
      </c>
      <c r="AP18" s="43">
        <f>'30.06.2018'!O18+'30.06.2018'!Q18</f>
        <v>3.8280000000000003</v>
      </c>
      <c r="AQ18" s="43">
        <f>'30.06.2018'!P18+'30.06.2018'!R18</f>
        <v>4.4039999999999999</v>
      </c>
    </row>
    <row r="19" spans="1:43" x14ac:dyDescent="0.25">
      <c r="A19" s="53" t="s">
        <v>39</v>
      </c>
      <c r="B19" s="42">
        <v>43.003</v>
      </c>
      <c r="C19" s="42">
        <v>30.690999999999999</v>
      </c>
      <c r="D19" s="42">
        <v>0</v>
      </c>
      <c r="E19" s="42">
        <v>35.256</v>
      </c>
      <c r="F19" s="42">
        <v>29.937000000000001</v>
      </c>
      <c r="G19" s="42">
        <v>0</v>
      </c>
      <c r="H19" s="42"/>
      <c r="I19" s="42">
        <v>0.88</v>
      </c>
      <c r="J19" s="42">
        <v>1.06</v>
      </c>
      <c r="K19" s="42">
        <v>1.64</v>
      </c>
      <c r="L19" s="42">
        <v>1.97</v>
      </c>
      <c r="M19" s="42">
        <v>1.06</v>
      </c>
      <c r="N19" s="42">
        <v>1.27</v>
      </c>
      <c r="O19" s="42">
        <v>1.97</v>
      </c>
      <c r="P19" s="42">
        <v>2.36</v>
      </c>
      <c r="Q19" s="42">
        <v>37.817999999999998</v>
      </c>
      <c r="R19" s="42">
        <v>32.036999999999999</v>
      </c>
      <c r="S19" s="42">
        <v>0</v>
      </c>
      <c r="T19" s="42">
        <v>57.792999999999999</v>
      </c>
      <c r="U19" s="42">
        <v>56.536999999999999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f t="shared" si="0"/>
        <v>0</v>
      </c>
      <c r="AD19" s="42">
        <f t="shared" si="1"/>
        <v>0</v>
      </c>
      <c r="AE19" s="42">
        <f t="shared" si="8"/>
        <v>0</v>
      </c>
      <c r="AF19" s="42">
        <f t="shared" si="9"/>
        <v>0</v>
      </c>
      <c r="AG19" s="42">
        <f t="shared" si="2"/>
        <v>0.88</v>
      </c>
      <c r="AH19" s="42">
        <f t="shared" si="3"/>
        <v>1.64</v>
      </c>
      <c r="AI19" s="43">
        <f t="shared" si="6"/>
        <v>1.056</v>
      </c>
      <c r="AJ19" s="43">
        <f t="shared" si="6"/>
        <v>1.9679999999999997</v>
      </c>
      <c r="AK19" s="43">
        <f t="shared" si="4"/>
        <v>0.87942701671976364</v>
      </c>
      <c r="AL19" s="43">
        <f t="shared" si="5"/>
        <v>1.639238711141366</v>
      </c>
      <c r="AM19" s="43">
        <f t="shared" si="10"/>
        <v>1.0438565051643804</v>
      </c>
      <c r="AN19" s="43">
        <f t="shared" si="11"/>
        <v>1.8885325850953669</v>
      </c>
      <c r="AO19" s="50" t="s">
        <v>40</v>
      </c>
      <c r="AP19" s="43">
        <f>'30.06.2018'!O19+'30.06.2018'!Q19</f>
        <v>4.3680000000000003</v>
      </c>
      <c r="AQ19" s="43">
        <f>'30.06.2018'!P19+'30.06.2018'!R19</f>
        <v>4.3680000000000003</v>
      </c>
    </row>
    <row r="20" spans="1:43" s="21" customFormat="1" x14ac:dyDescent="0.25">
      <c r="A20" s="66" t="s">
        <v>40</v>
      </c>
      <c r="B20" s="64">
        <v>41.515999999999998</v>
      </c>
      <c r="C20" s="64">
        <v>14.92</v>
      </c>
      <c r="D20" s="64">
        <v>0</v>
      </c>
      <c r="E20" s="64">
        <v>38.89</v>
      </c>
      <c r="F20" s="64">
        <v>13.564</v>
      </c>
      <c r="G20" s="64">
        <v>0</v>
      </c>
      <c r="H20" s="64"/>
      <c r="I20" s="64">
        <v>1</v>
      </c>
      <c r="J20" s="64">
        <v>1</v>
      </c>
      <c r="K20" s="64">
        <v>2.08</v>
      </c>
      <c r="L20" s="64">
        <v>2.08</v>
      </c>
      <c r="M20" s="64">
        <v>1.2</v>
      </c>
      <c r="N20" s="64">
        <v>1.2</v>
      </c>
      <c r="O20" s="64">
        <v>2.496</v>
      </c>
      <c r="P20" s="64">
        <v>2.496</v>
      </c>
      <c r="Q20" s="64">
        <v>40.279000000000003</v>
      </c>
      <c r="R20" s="64">
        <v>14.988</v>
      </c>
      <c r="S20" s="64">
        <v>0</v>
      </c>
      <c r="T20" s="64">
        <v>80.891000000000005</v>
      </c>
      <c r="U20" s="64">
        <v>28.213000000000001</v>
      </c>
      <c r="V20" s="64">
        <v>0</v>
      </c>
      <c r="W20" s="64">
        <v>4.5049999999999999</v>
      </c>
      <c r="X20" s="64">
        <v>1.718</v>
      </c>
      <c r="Y20" s="64">
        <v>0</v>
      </c>
      <c r="Z20" s="64">
        <v>6.2770000000000001</v>
      </c>
      <c r="AA20" s="64">
        <v>2.1869999999999998</v>
      </c>
      <c r="AB20" s="64">
        <v>0</v>
      </c>
      <c r="AC20" s="64">
        <f t="shared" si="0"/>
        <v>0.1085123807688602</v>
      </c>
      <c r="AD20" s="64">
        <f t="shared" si="1"/>
        <v>0.16140395988686038</v>
      </c>
      <c r="AE20" s="64">
        <f t="shared" si="8"/>
        <v>0.11514745308310992</v>
      </c>
      <c r="AF20" s="64">
        <f t="shared" si="9"/>
        <v>0.16123562370982009</v>
      </c>
      <c r="AG20" s="42">
        <f t="shared" si="2"/>
        <v>1.1085123807688602</v>
      </c>
      <c r="AH20" s="42">
        <f t="shared" si="3"/>
        <v>2.2414039598868603</v>
      </c>
      <c r="AI20" s="43">
        <f t="shared" si="6"/>
        <v>1.3302148569226322</v>
      </c>
      <c r="AJ20" s="43">
        <f t="shared" si="6"/>
        <v>2.6896847518642324</v>
      </c>
      <c r="AK20" s="65">
        <f t="shared" si="4"/>
        <v>1.0787166393679548</v>
      </c>
      <c r="AL20" s="65">
        <f t="shared" si="5"/>
        <v>2.2413988171766523</v>
      </c>
      <c r="AM20" s="65">
        <f t="shared" si="10"/>
        <v>1.11970509383378</v>
      </c>
      <c r="AN20" s="65">
        <f t="shared" si="11"/>
        <v>2.2412267767620171</v>
      </c>
      <c r="AO20" s="50" t="s">
        <v>41</v>
      </c>
      <c r="AP20" s="43">
        <f>'30.06.2018'!O20+'30.06.2018'!Q20</f>
        <v>3.9980000000000002</v>
      </c>
      <c r="AQ20" s="43">
        <f>'30.06.2018'!P20+'30.06.2018'!R20</f>
        <v>3.9910000000000001</v>
      </c>
    </row>
    <row r="21" spans="1:43" x14ac:dyDescent="0.25">
      <c r="A21" s="53" t="s">
        <v>95</v>
      </c>
      <c r="B21" s="42" t="s">
        <v>72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>
        <f t="shared" si="2"/>
        <v>0</v>
      </c>
      <c r="AH21" s="42">
        <f t="shared" si="3"/>
        <v>0</v>
      </c>
      <c r="AI21" s="43">
        <f t="shared" si="6"/>
        <v>0</v>
      </c>
      <c r="AJ21" s="43">
        <f t="shared" si="6"/>
        <v>0</v>
      </c>
      <c r="AK21" s="43"/>
      <c r="AL21" s="43"/>
      <c r="AM21" s="43"/>
      <c r="AN21" s="43"/>
      <c r="AO21" s="60" t="s">
        <v>42</v>
      </c>
      <c r="AP21" s="43">
        <f>'30.06.2018'!O21+'30.06.2018'!Q21</f>
        <v>3.1247348332871505</v>
      </c>
      <c r="AQ21" s="43">
        <f>'30.06.2018'!P21+'30.06.2018'!R21</f>
        <v>3.745114235184559</v>
      </c>
    </row>
    <row r="22" spans="1:43" x14ac:dyDescent="0.25">
      <c r="A22" s="67" t="s">
        <v>42</v>
      </c>
      <c r="B22" s="42">
        <v>197.55199999999999</v>
      </c>
      <c r="C22" s="42">
        <v>138.773</v>
      </c>
      <c r="D22" s="42">
        <v>0</v>
      </c>
      <c r="E22" s="42">
        <v>197.649</v>
      </c>
      <c r="F22" s="42">
        <v>184.97</v>
      </c>
      <c r="G22" s="42">
        <v>0</v>
      </c>
      <c r="H22" s="42"/>
      <c r="I22" s="57">
        <f>Q22/B22</f>
        <v>0.87777395318700902</v>
      </c>
      <c r="J22" s="57">
        <f>R22/C22</f>
        <v>0.94025494872921966</v>
      </c>
      <c r="K22" s="57">
        <f>T22/E22</f>
        <v>1.6651235270605973</v>
      </c>
      <c r="L22" s="57">
        <f>U22/F22</f>
        <v>2.1628588419743742</v>
      </c>
      <c r="M22" s="43">
        <f>I22*1.2</f>
        <v>1.0533287438244108</v>
      </c>
      <c r="N22" s="43">
        <f>J22*1.2</f>
        <v>1.1283059384750636</v>
      </c>
      <c r="O22" s="43">
        <f>K22*1.2</f>
        <v>1.9981482324727167</v>
      </c>
      <c r="P22" s="43">
        <f>L22*1.2</f>
        <v>2.5954306103692488</v>
      </c>
      <c r="Q22" s="42">
        <v>173.40600000000001</v>
      </c>
      <c r="R22" s="42">
        <v>130.482</v>
      </c>
      <c r="S22" s="42">
        <v>0</v>
      </c>
      <c r="T22" s="42">
        <v>329.11</v>
      </c>
      <c r="U22" s="42">
        <v>400.06400000000002</v>
      </c>
      <c r="V22" s="42">
        <v>0</v>
      </c>
      <c r="W22" s="42">
        <v>1.169</v>
      </c>
      <c r="X22" s="42">
        <v>0.20300000000000001</v>
      </c>
      <c r="Y22" s="42">
        <v>0</v>
      </c>
      <c r="Z22" s="42">
        <v>1.1639999999999999</v>
      </c>
      <c r="AA22" s="42">
        <v>0.17499999999999999</v>
      </c>
      <c r="AB22" s="42"/>
      <c r="AC22" s="42">
        <f t="shared" ref="AC22:AC32" si="24">W22/B22</f>
        <v>5.9174293350611491E-3</v>
      </c>
      <c r="AD22" s="42">
        <f t="shared" ref="AD22:AD32" si="25">Z22/E22</f>
        <v>5.889227873654812E-3</v>
      </c>
      <c r="AE22" s="42">
        <f t="shared" ref="AE22:AE32" si="26">(X22+Y22)/(C22+D22)</f>
        <v>1.4628205774898577E-3</v>
      </c>
      <c r="AF22" s="42">
        <f t="shared" ref="AF22:AF32" si="27">(AA22+AB22)/(F22+G22)</f>
        <v>9.4609936746499425E-4</v>
      </c>
      <c r="AG22" s="42">
        <f t="shared" si="2"/>
        <v>0.88369138252207013</v>
      </c>
      <c r="AH22" s="42">
        <f t="shared" si="3"/>
        <v>1.6710127549342522</v>
      </c>
      <c r="AI22" s="43">
        <f t="shared" si="6"/>
        <v>1.0604296590264841</v>
      </c>
      <c r="AJ22" s="43">
        <f t="shared" si="6"/>
        <v>2.0052153059211024</v>
      </c>
      <c r="AK22" s="43">
        <f t="shared" ref="AK22:AK46" si="28">(Q22+W22)/B22</f>
        <v>0.88369138252207025</v>
      </c>
      <c r="AL22" s="43">
        <f t="shared" ref="AL22:AL46" si="29">(T22+Z22)/E22</f>
        <v>1.6710127549342522</v>
      </c>
      <c r="AM22" s="43">
        <f t="shared" ref="AM22:AM46" si="30">(R22+X22)/C22</f>
        <v>0.94171776930670958</v>
      </c>
      <c r="AN22" s="43">
        <f t="shared" ref="AN22:AN46" si="31">(U22+V22+AA22+AB22)/(F22+G22)</f>
        <v>2.1638049413418394</v>
      </c>
      <c r="AO22" s="50" t="s">
        <v>43</v>
      </c>
      <c r="AP22" s="43">
        <f>'30.06.2018'!O22+'30.06.2018'!Q22</f>
        <v>3.8159999999999998</v>
      </c>
      <c r="AQ22" s="43">
        <f>'30.06.2018'!P22+'30.06.2018'!R22</f>
        <v>3.8159999999999998</v>
      </c>
    </row>
    <row r="23" spans="1:43" s="21" customFormat="1" x14ac:dyDescent="0.25">
      <c r="A23" s="66" t="s">
        <v>73</v>
      </c>
      <c r="B23" s="64">
        <v>27.053999999999998</v>
      </c>
      <c r="C23" s="64">
        <v>8.9260000000000002</v>
      </c>
      <c r="D23" s="64">
        <v>0</v>
      </c>
      <c r="E23" s="64">
        <v>24.202999999999999</v>
      </c>
      <c r="F23" s="64">
        <v>3.0680000000000001</v>
      </c>
      <c r="G23" s="64">
        <v>0</v>
      </c>
      <c r="H23" s="64"/>
      <c r="I23" s="64">
        <v>0.8</v>
      </c>
      <c r="J23" s="64">
        <v>0.8</v>
      </c>
      <c r="K23" s="64">
        <v>1.1399999999999999</v>
      </c>
      <c r="L23" s="64">
        <v>1.1399999999999999</v>
      </c>
      <c r="M23" s="64">
        <v>0.96</v>
      </c>
      <c r="N23" s="64">
        <v>0.96</v>
      </c>
      <c r="O23" s="64">
        <v>1.37</v>
      </c>
      <c r="P23" s="64">
        <v>1.37</v>
      </c>
      <c r="Q23" s="64">
        <v>20.622</v>
      </c>
      <c r="R23" s="64">
        <v>8.1769999999999996</v>
      </c>
      <c r="S23" s="64">
        <v>0</v>
      </c>
      <c r="T23" s="64">
        <v>26.148</v>
      </c>
      <c r="U23" s="64">
        <v>4.976</v>
      </c>
      <c r="V23" s="6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4">
        <v>0</v>
      </c>
      <c r="AC23" s="64">
        <f t="shared" si="24"/>
        <v>0</v>
      </c>
      <c r="AD23" s="64">
        <f t="shared" si="25"/>
        <v>0</v>
      </c>
      <c r="AE23" s="64">
        <f t="shared" si="26"/>
        <v>0</v>
      </c>
      <c r="AF23" s="64">
        <f t="shared" si="27"/>
        <v>0</v>
      </c>
      <c r="AG23" s="42">
        <f t="shared" si="2"/>
        <v>0.8</v>
      </c>
      <c r="AH23" s="42">
        <f t="shared" si="3"/>
        <v>1.1399999999999999</v>
      </c>
      <c r="AI23" s="43">
        <f t="shared" si="6"/>
        <v>0.96</v>
      </c>
      <c r="AJ23" s="43">
        <f t="shared" si="6"/>
        <v>1.3679999999999999</v>
      </c>
      <c r="AK23" s="65">
        <f t="shared" si="28"/>
        <v>0.76225327123530717</v>
      </c>
      <c r="AL23" s="65">
        <f t="shared" si="29"/>
        <v>1.0803619386026526</v>
      </c>
      <c r="AM23" s="65">
        <f t="shared" si="30"/>
        <v>0.9160878332959892</v>
      </c>
      <c r="AN23" s="65">
        <f t="shared" si="31"/>
        <v>1.621903520208605</v>
      </c>
      <c r="AO23" s="50" t="s">
        <v>44</v>
      </c>
      <c r="AP23" s="43">
        <f>'30.06.2018'!O23+'30.06.2018'!Q23</f>
        <v>3.6</v>
      </c>
      <c r="AQ23" s="43">
        <f>'30.06.2018'!P23+'30.06.2018'!R23</f>
        <v>3.6</v>
      </c>
    </row>
    <row r="24" spans="1:43" x14ac:dyDescent="0.25">
      <c r="A24" s="53" t="s">
        <v>44</v>
      </c>
      <c r="B24" s="42">
        <v>86.745000000000005</v>
      </c>
      <c r="C24" s="42">
        <v>30.204999999999998</v>
      </c>
      <c r="D24" s="42">
        <v>1.0680000000000001</v>
      </c>
      <c r="E24" s="42">
        <v>75.878</v>
      </c>
      <c r="F24" s="42">
        <v>31.818999999999999</v>
      </c>
      <c r="G24" s="42">
        <v>0</v>
      </c>
      <c r="H24" s="42"/>
      <c r="I24" s="42">
        <v>1.1100000000000001</v>
      </c>
      <c r="J24" s="42">
        <v>1.1100000000000001</v>
      </c>
      <c r="K24" s="42">
        <v>1.42</v>
      </c>
      <c r="L24" s="42">
        <v>1.42</v>
      </c>
      <c r="M24" s="42">
        <v>1.3320000000000001</v>
      </c>
      <c r="N24" s="42">
        <v>1.3320000000000001</v>
      </c>
      <c r="O24" s="42">
        <v>1.704</v>
      </c>
      <c r="P24" s="42">
        <v>1.704</v>
      </c>
      <c r="Q24" s="42">
        <v>94.081999999999994</v>
      </c>
      <c r="R24" s="42">
        <v>32.622</v>
      </c>
      <c r="S24" s="42">
        <v>1.151</v>
      </c>
      <c r="T24" s="42">
        <v>104.221</v>
      </c>
      <c r="U24" s="42">
        <v>43.646000000000001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f t="shared" si="24"/>
        <v>0</v>
      </c>
      <c r="AD24" s="42">
        <f t="shared" si="25"/>
        <v>0</v>
      </c>
      <c r="AE24" s="42">
        <f t="shared" si="26"/>
        <v>0</v>
      </c>
      <c r="AF24" s="42">
        <f t="shared" si="27"/>
        <v>0</v>
      </c>
      <c r="AG24" s="42">
        <f t="shared" si="2"/>
        <v>1.1100000000000001</v>
      </c>
      <c r="AH24" s="42">
        <f t="shared" si="3"/>
        <v>1.42</v>
      </c>
      <c r="AI24" s="43">
        <f t="shared" si="6"/>
        <v>1.3320000000000001</v>
      </c>
      <c r="AJ24" s="43">
        <f t="shared" si="6"/>
        <v>1.704</v>
      </c>
      <c r="AK24" s="43">
        <f t="shared" si="28"/>
        <v>1.0845812438757276</v>
      </c>
      <c r="AL24" s="43">
        <f t="shared" si="29"/>
        <v>1.373533830622842</v>
      </c>
      <c r="AM24" s="43">
        <f t="shared" si="30"/>
        <v>1.080019864260884</v>
      </c>
      <c r="AN24" s="43">
        <f t="shared" si="31"/>
        <v>1.3716961563845502</v>
      </c>
      <c r="AO24" s="50" t="s">
        <v>45</v>
      </c>
      <c r="AP24" s="43">
        <f>'30.06.2018'!O24+'30.06.2018'!Q24</f>
        <v>4.1483999999999996</v>
      </c>
      <c r="AQ24" s="43">
        <f>'30.06.2018'!P24+'30.06.2018'!R24</f>
        <v>4.6955999999999998</v>
      </c>
    </row>
    <row r="25" spans="1:43" s="21" customFormat="1" x14ac:dyDescent="0.25">
      <c r="A25" s="66" t="s">
        <v>96</v>
      </c>
      <c r="B25" s="64">
        <v>65.808000000000007</v>
      </c>
      <c r="C25" s="64">
        <v>30.744</v>
      </c>
      <c r="D25" s="64">
        <v>0</v>
      </c>
      <c r="E25" s="64">
        <v>62.63</v>
      </c>
      <c r="F25" s="64">
        <v>20.655000000000001</v>
      </c>
      <c r="G25" s="64"/>
      <c r="H25" s="64"/>
      <c r="I25" s="64">
        <v>0.89</v>
      </c>
      <c r="J25" s="64">
        <v>1.28</v>
      </c>
      <c r="K25" s="64">
        <v>0.89</v>
      </c>
      <c r="L25" s="64">
        <v>1.28</v>
      </c>
      <c r="M25" s="64">
        <v>1.0680000000000001</v>
      </c>
      <c r="N25" s="64">
        <v>1.536</v>
      </c>
      <c r="O25" s="64">
        <v>1.0680000000000001</v>
      </c>
      <c r="P25" s="64">
        <v>1.536</v>
      </c>
      <c r="Q25" s="64">
        <v>58.569000000000003</v>
      </c>
      <c r="R25" s="64">
        <v>39.351999999999997</v>
      </c>
      <c r="S25" s="64">
        <v>0</v>
      </c>
      <c r="T25" s="64">
        <v>56.006</v>
      </c>
      <c r="U25" s="64">
        <v>30.353000000000002</v>
      </c>
      <c r="V25" s="64">
        <v>0</v>
      </c>
      <c r="W25" s="64">
        <v>0</v>
      </c>
      <c r="X25" s="64">
        <v>0</v>
      </c>
      <c r="Y25" s="64">
        <v>0</v>
      </c>
      <c r="Z25" s="64">
        <v>0</v>
      </c>
      <c r="AA25" s="64">
        <v>0</v>
      </c>
      <c r="AB25" s="64">
        <v>0</v>
      </c>
      <c r="AC25" s="64">
        <f t="shared" si="24"/>
        <v>0</v>
      </c>
      <c r="AD25" s="64">
        <f t="shared" si="25"/>
        <v>0</v>
      </c>
      <c r="AE25" s="64">
        <f t="shared" si="26"/>
        <v>0</v>
      </c>
      <c r="AF25" s="64">
        <f t="shared" si="27"/>
        <v>0</v>
      </c>
      <c r="AG25" s="42">
        <f t="shared" si="2"/>
        <v>0.89</v>
      </c>
      <c r="AH25" s="42">
        <f t="shared" si="3"/>
        <v>0.89</v>
      </c>
      <c r="AI25" s="43">
        <f t="shared" si="6"/>
        <v>1.0680000000000001</v>
      </c>
      <c r="AJ25" s="43">
        <f t="shared" si="6"/>
        <v>1.0680000000000001</v>
      </c>
      <c r="AK25" s="65">
        <f t="shared" si="28"/>
        <v>0.88999817651349378</v>
      </c>
      <c r="AL25" s="65">
        <f t="shared" si="29"/>
        <v>0.8942359891425834</v>
      </c>
      <c r="AM25" s="65">
        <f t="shared" si="30"/>
        <v>1.2799895914650012</v>
      </c>
      <c r="AN25" s="65">
        <f t="shared" si="31"/>
        <v>1.469523117889131</v>
      </c>
      <c r="AO25" s="50" t="s">
        <v>46</v>
      </c>
      <c r="AP25" s="43">
        <f>'30.06.2018'!O25+'30.06.2018'!Q25</f>
        <v>2.7</v>
      </c>
      <c r="AQ25" s="43">
        <f>'30.06.2018'!P25+'30.06.2018'!R25</f>
        <v>2.7</v>
      </c>
    </row>
    <row r="26" spans="1:43" x14ac:dyDescent="0.25">
      <c r="A26" s="53" t="s">
        <v>46</v>
      </c>
      <c r="B26" s="42">
        <v>583.51300000000003</v>
      </c>
      <c r="C26" s="42">
        <v>489.33699999999999</v>
      </c>
      <c r="D26" s="42">
        <v>0</v>
      </c>
      <c r="E26" s="42">
        <v>571.53099999999995</v>
      </c>
      <c r="F26" s="42">
        <v>513.67399999999998</v>
      </c>
      <c r="G26" s="42">
        <v>0</v>
      </c>
      <c r="H26" s="42"/>
      <c r="I26" s="42">
        <v>0.75</v>
      </c>
      <c r="J26" s="42">
        <v>0.75</v>
      </c>
      <c r="K26" s="42">
        <v>1.24</v>
      </c>
      <c r="L26" s="42">
        <v>1.24</v>
      </c>
      <c r="M26" s="42">
        <v>0.9</v>
      </c>
      <c r="N26" s="42">
        <v>0.9</v>
      </c>
      <c r="O26" s="42">
        <v>1.49</v>
      </c>
      <c r="P26" s="42">
        <v>1.49</v>
      </c>
      <c r="Q26" s="42">
        <v>441.22699999999998</v>
      </c>
      <c r="R26" s="42">
        <v>321.84500000000003</v>
      </c>
      <c r="S26" s="42">
        <v>0</v>
      </c>
      <c r="T26" s="42">
        <v>703.88400000000001</v>
      </c>
      <c r="U26" s="42">
        <v>570.30499999999995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f t="shared" si="24"/>
        <v>0</v>
      </c>
      <c r="AD26" s="42">
        <f t="shared" si="25"/>
        <v>0</v>
      </c>
      <c r="AE26" s="42">
        <f t="shared" si="26"/>
        <v>0</v>
      </c>
      <c r="AF26" s="42">
        <f t="shared" si="27"/>
        <v>0</v>
      </c>
      <c r="AG26" s="42">
        <f t="shared" si="2"/>
        <v>0.75</v>
      </c>
      <c r="AH26" s="42">
        <f t="shared" si="3"/>
        <v>1.24</v>
      </c>
      <c r="AI26" s="43">
        <f t="shared" si="6"/>
        <v>0.89999999999999991</v>
      </c>
      <c r="AJ26" s="43">
        <f t="shared" si="6"/>
        <v>1.488</v>
      </c>
      <c r="AK26" s="43">
        <f t="shared" si="28"/>
        <v>0.75615624673314896</v>
      </c>
      <c r="AL26" s="43">
        <f t="shared" si="29"/>
        <v>1.2315762399589876</v>
      </c>
      <c r="AM26" s="43">
        <f t="shared" si="30"/>
        <v>0.65771646125267458</v>
      </c>
      <c r="AN26" s="43">
        <f t="shared" si="31"/>
        <v>1.1102469659745284</v>
      </c>
      <c r="AO26" s="50" t="s">
        <v>47</v>
      </c>
      <c r="AP26" s="43">
        <f>'30.06.2018'!O26+'30.06.2018'!Q26</f>
        <v>3.516</v>
      </c>
      <c r="AQ26" s="43">
        <f>'30.06.2018'!P26+'30.06.2018'!R26</f>
        <v>3.7800000000000002</v>
      </c>
    </row>
    <row r="27" spans="1:43" x14ac:dyDescent="0.25">
      <c r="A27" s="53" t="s">
        <v>74</v>
      </c>
      <c r="B27" s="42">
        <v>34.863</v>
      </c>
      <c r="C27" s="42">
        <v>12.739000000000001</v>
      </c>
      <c r="D27" s="42">
        <v>0</v>
      </c>
      <c r="E27" s="42">
        <v>41.622</v>
      </c>
      <c r="F27" s="42">
        <v>103.999</v>
      </c>
      <c r="G27" s="42">
        <v>0</v>
      </c>
      <c r="H27" s="42"/>
      <c r="I27" s="42">
        <v>0.95</v>
      </c>
      <c r="J27" s="42">
        <v>1.05</v>
      </c>
      <c r="K27" s="42">
        <v>1.2</v>
      </c>
      <c r="L27" s="42">
        <v>1.35</v>
      </c>
      <c r="M27" s="42">
        <v>1.1399999999999999</v>
      </c>
      <c r="N27" s="42">
        <v>1.26</v>
      </c>
      <c r="O27" s="42">
        <v>1.44</v>
      </c>
      <c r="P27" s="42">
        <v>1.62</v>
      </c>
      <c r="Q27" s="42">
        <v>33.119</v>
      </c>
      <c r="R27" s="42">
        <v>13.375999999999999</v>
      </c>
      <c r="S27" s="42">
        <v>0</v>
      </c>
      <c r="T27" s="42">
        <v>49.945999999999998</v>
      </c>
      <c r="U27" s="42">
        <v>151.82400000000001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f t="shared" si="24"/>
        <v>0</v>
      </c>
      <c r="AD27" s="42">
        <f t="shared" si="25"/>
        <v>0</v>
      </c>
      <c r="AE27" s="42">
        <f t="shared" si="26"/>
        <v>0</v>
      </c>
      <c r="AF27" s="42">
        <f t="shared" si="27"/>
        <v>0</v>
      </c>
      <c r="AG27" s="42">
        <f t="shared" si="2"/>
        <v>0.95</v>
      </c>
      <c r="AH27" s="42">
        <f t="shared" si="3"/>
        <v>1.2</v>
      </c>
      <c r="AI27" s="43">
        <f t="shared" si="6"/>
        <v>1.1399999999999999</v>
      </c>
      <c r="AJ27" s="43">
        <f t="shared" si="6"/>
        <v>1.44</v>
      </c>
      <c r="AK27" s="43">
        <f t="shared" si="28"/>
        <v>0.94997561885093085</v>
      </c>
      <c r="AL27" s="43">
        <f t="shared" si="29"/>
        <v>1.199990389697756</v>
      </c>
      <c r="AM27" s="43">
        <f t="shared" si="30"/>
        <v>1.0500039249548629</v>
      </c>
      <c r="AN27" s="43">
        <f t="shared" si="31"/>
        <v>1.4598601909633748</v>
      </c>
      <c r="AO27" s="50" t="s">
        <v>48</v>
      </c>
      <c r="AP27" s="43">
        <f>'30.06.2018'!O27+'30.06.2018'!Q27</f>
        <v>2.6760000000000002</v>
      </c>
      <c r="AQ27" s="43">
        <f>'30.06.2018'!P27+'30.06.2018'!R27</f>
        <v>3.1679999999999997</v>
      </c>
    </row>
    <row r="28" spans="1:43" s="21" customFormat="1" x14ac:dyDescent="0.25">
      <c r="A28" s="66" t="s">
        <v>87</v>
      </c>
      <c r="B28" s="64">
        <v>86.088999999999999</v>
      </c>
      <c r="C28" s="64">
        <v>29.715</v>
      </c>
      <c r="D28" s="64">
        <v>1.278</v>
      </c>
      <c r="E28" s="64">
        <v>82.031999999999996</v>
      </c>
      <c r="F28" s="64">
        <v>161.767</v>
      </c>
      <c r="G28" s="64">
        <v>6.4000000000000001E-2</v>
      </c>
      <c r="H28" s="64"/>
      <c r="I28" s="64">
        <v>0.62</v>
      </c>
      <c r="J28" s="64">
        <v>0.9</v>
      </c>
      <c r="K28" s="64">
        <v>1.22</v>
      </c>
      <c r="L28" s="64">
        <v>1.38</v>
      </c>
      <c r="M28" s="64">
        <f>I28*1.2</f>
        <v>0.74399999999999999</v>
      </c>
      <c r="N28" s="64">
        <f>J28*1.2</f>
        <v>1.08</v>
      </c>
      <c r="O28" s="64">
        <f>K28*1.2</f>
        <v>1.464</v>
      </c>
      <c r="P28" s="64">
        <f>L28*1.2</f>
        <v>1.6559999999999999</v>
      </c>
      <c r="Q28" s="64">
        <v>53.636000000000003</v>
      </c>
      <c r="R28" s="64">
        <v>26.614999999999998</v>
      </c>
      <c r="S28" s="64">
        <v>1.1499999999999999</v>
      </c>
      <c r="T28" s="64">
        <v>100.179</v>
      </c>
      <c r="U28" s="64">
        <v>239.465</v>
      </c>
      <c r="V28" s="64">
        <v>8.7999999999999995E-2</v>
      </c>
      <c r="W28" s="64"/>
      <c r="X28" s="64"/>
      <c r="Y28" s="64"/>
      <c r="Z28" s="64"/>
      <c r="AA28" s="64"/>
      <c r="AB28" s="64"/>
      <c r="AC28" s="64">
        <f t="shared" si="24"/>
        <v>0</v>
      </c>
      <c r="AD28" s="64">
        <f t="shared" si="25"/>
        <v>0</v>
      </c>
      <c r="AE28" s="64">
        <f t="shared" si="26"/>
        <v>0</v>
      </c>
      <c r="AF28" s="64">
        <f t="shared" si="27"/>
        <v>0</v>
      </c>
      <c r="AG28" s="42">
        <f t="shared" si="2"/>
        <v>0.62</v>
      </c>
      <c r="AH28" s="42">
        <f t="shared" si="3"/>
        <v>1.22</v>
      </c>
      <c r="AI28" s="43">
        <f t="shared" si="6"/>
        <v>0.74399999999999999</v>
      </c>
      <c r="AJ28" s="43">
        <f t="shared" si="6"/>
        <v>1.464</v>
      </c>
      <c r="AK28" s="65">
        <f t="shared" si="28"/>
        <v>0.62302965535666577</v>
      </c>
      <c r="AL28" s="65">
        <f t="shared" si="29"/>
        <v>1.221218548858982</v>
      </c>
      <c r="AM28" s="65">
        <f t="shared" si="30"/>
        <v>0.89567558472152109</v>
      </c>
      <c r="AN28" s="65">
        <f t="shared" si="31"/>
        <v>1.4802664508036163</v>
      </c>
      <c r="AO28" s="60" t="s">
        <v>49</v>
      </c>
      <c r="AP28" s="43">
        <f>'30.06.2018'!O28+'30.06.2018'!Q28</f>
        <v>2.82</v>
      </c>
      <c r="AQ28" s="43">
        <f>'30.06.2018'!P28+'30.06.2018'!R28</f>
        <v>2.82</v>
      </c>
    </row>
    <row r="29" spans="1:43" x14ac:dyDescent="0.25">
      <c r="A29" s="67" t="s">
        <v>49</v>
      </c>
      <c r="B29" s="42">
        <v>202.804</v>
      </c>
      <c r="C29" s="42">
        <v>88.013999999999996</v>
      </c>
      <c r="D29" s="42">
        <v>0</v>
      </c>
      <c r="E29" s="42">
        <v>201.33500000000001</v>
      </c>
      <c r="F29" s="42">
        <v>364.75099999999998</v>
      </c>
      <c r="G29" s="42">
        <v>0</v>
      </c>
      <c r="H29" s="42"/>
      <c r="I29" s="42">
        <v>0.76400000000000001</v>
      </c>
      <c r="J29" s="42">
        <v>0.76400000000000001</v>
      </c>
      <c r="K29" s="42">
        <v>0.64500000000000002</v>
      </c>
      <c r="L29" s="42">
        <v>0.64500000000000002</v>
      </c>
      <c r="M29" s="42">
        <v>0.91700000000000004</v>
      </c>
      <c r="N29" s="42">
        <v>0.91700000000000004</v>
      </c>
      <c r="O29" s="42">
        <v>0.77400000000000002</v>
      </c>
      <c r="P29" s="42">
        <v>0.77400000000000002</v>
      </c>
      <c r="Q29" s="42">
        <v>154.94200000000001</v>
      </c>
      <c r="R29" s="42">
        <v>67.242999999999995</v>
      </c>
      <c r="S29" s="42">
        <v>0</v>
      </c>
      <c r="T29" s="42">
        <v>129.86099999999999</v>
      </c>
      <c r="U29" s="42">
        <v>235.26400000000001</v>
      </c>
      <c r="V29" s="42">
        <v>0</v>
      </c>
      <c r="W29" s="42"/>
      <c r="X29" s="42"/>
      <c r="Y29" s="42"/>
      <c r="Z29" s="42"/>
      <c r="AA29" s="42"/>
      <c r="AB29" s="42"/>
      <c r="AC29" s="42">
        <f t="shared" si="24"/>
        <v>0</v>
      </c>
      <c r="AD29" s="42">
        <f t="shared" si="25"/>
        <v>0</v>
      </c>
      <c r="AE29" s="42">
        <f t="shared" si="26"/>
        <v>0</v>
      </c>
      <c r="AF29" s="42">
        <f t="shared" si="27"/>
        <v>0</v>
      </c>
      <c r="AG29" s="42">
        <f t="shared" si="2"/>
        <v>0.76400000000000001</v>
      </c>
      <c r="AH29" s="42">
        <f t="shared" si="3"/>
        <v>0.64500000000000002</v>
      </c>
      <c r="AI29" s="43">
        <f t="shared" si="6"/>
        <v>0.91679999999999995</v>
      </c>
      <c r="AJ29" s="43">
        <f t="shared" si="6"/>
        <v>0.77400000000000002</v>
      </c>
      <c r="AK29" s="43">
        <f t="shared" si="28"/>
        <v>0.76399873769748139</v>
      </c>
      <c r="AL29" s="43">
        <f t="shared" si="29"/>
        <v>0.64499962748652739</v>
      </c>
      <c r="AM29" s="43">
        <f t="shared" si="30"/>
        <v>0.76400345399595515</v>
      </c>
      <c r="AN29" s="43">
        <f t="shared" si="31"/>
        <v>0.64499891706945289</v>
      </c>
      <c r="AO29" s="50" t="s">
        <v>50</v>
      </c>
      <c r="AP29" s="43">
        <f>'30.06.2018'!O29+'30.06.2018'!Q29</f>
        <v>2.2800000000000002</v>
      </c>
      <c r="AQ29" s="43">
        <f>'30.06.2018'!P29+'30.06.2018'!R29</f>
        <v>2.2800000000000002</v>
      </c>
    </row>
    <row r="30" spans="1:43" x14ac:dyDescent="0.25">
      <c r="A30" s="67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3"/>
      <c r="AJ30" s="43"/>
      <c r="AK30" s="43"/>
      <c r="AL30" s="43"/>
      <c r="AM30" s="43"/>
      <c r="AN30" s="43"/>
      <c r="AO30" s="50" t="s">
        <v>51</v>
      </c>
      <c r="AP30" s="43">
        <f>'30.06.2018'!O30+'30.06.2018'!Q30</f>
        <v>5.04</v>
      </c>
      <c r="AQ30" s="43">
        <f>'30.06.2018'!P30+'30.06.2018'!R30</f>
        <v>5.4359999999999999</v>
      </c>
    </row>
    <row r="31" spans="1:43" x14ac:dyDescent="0.25">
      <c r="A31" s="67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3"/>
      <c r="AJ31" s="43"/>
      <c r="AK31" s="43"/>
      <c r="AL31" s="43"/>
      <c r="AM31" s="43"/>
      <c r="AN31" s="43"/>
      <c r="AO31" s="50" t="s">
        <v>52</v>
      </c>
      <c r="AP31" s="43">
        <f>'30.06.2018'!O31+'30.06.2018'!Q31</f>
        <v>2.6892</v>
      </c>
      <c r="AQ31" s="43">
        <f>'30.06.2018'!P31+'30.06.2018'!R31</f>
        <v>2.6892</v>
      </c>
    </row>
    <row r="32" spans="1:43" x14ac:dyDescent="0.25">
      <c r="A32" s="53" t="s">
        <v>50</v>
      </c>
      <c r="B32" s="42">
        <v>82.738</v>
      </c>
      <c r="C32" s="42">
        <v>47.920999999999999</v>
      </c>
      <c r="D32" s="42">
        <v>0</v>
      </c>
      <c r="E32" s="42">
        <v>78.588999999999999</v>
      </c>
      <c r="F32" s="42">
        <v>75.173000000000002</v>
      </c>
      <c r="G32" s="42">
        <v>0</v>
      </c>
      <c r="H32" s="42"/>
      <c r="I32" s="42">
        <v>0.71</v>
      </c>
      <c r="J32" s="42">
        <v>0.71</v>
      </c>
      <c r="K32" s="42">
        <v>0.94</v>
      </c>
      <c r="L32" s="42">
        <v>0.94</v>
      </c>
      <c r="M32" s="42">
        <v>0.85</v>
      </c>
      <c r="N32" s="42">
        <v>0.85</v>
      </c>
      <c r="O32" s="42">
        <v>1.1299999999999999</v>
      </c>
      <c r="P32" s="42">
        <v>1.1299999999999999</v>
      </c>
      <c r="Q32" s="42">
        <v>60.081000000000003</v>
      </c>
      <c r="R32" s="42">
        <v>34.343000000000004</v>
      </c>
      <c r="S32" s="42">
        <v>0</v>
      </c>
      <c r="T32" s="42">
        <v>71.887</v>
      </c>
      <c r="U32" s="42">
        <v>70.387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f t="shared" si="24"/>
        <v>0</v>
      </c>
      <c r="AD32" s="42">
        <f t="shared" si="25"/>
        <v>0</v>
      </c>
      <c r="AE32" s="42">
        <f t="shared" si="26"/>
        <v>0</v>
      </c>
      <c r="AF32" s="42">
        <f t="shared" si="27"/>
        <v>0</v>
      </c>
      <c r="AG32" s="42">
        <f t="shared" si="2"/>
        <v>0.71</v>
      </c>
      <c r="AH32" s="42">
        <f t="shared" si="3"/>
        <v>0.94</v>
      </c>
      <c r="AI32" s="43">
        <f t="shared" si="6"/>
        <v>0.85199999999999998</v>
      </c>
      <c r="AJ32" s="43">
        <f t="shared" si="6"/>
        <v>1.1279999999999999</v>
      </c>
      <c r="AK32" s="43">
        <f t="shared" si="28"/>
        <v>0.72615968478812642</v>
      </c>
      <c r="AL32" s="43">
        <f t="shared" si="29"/>
        <v>0.91472088969194165</v>
      </c>
      <c r="AM32" s="43">
        <f t="shared" si="30"/>
        <v>0.71665866739007955</v>
      </c>
      <c r="AN32" s="43">
        <f t="shared" si="31"/>
        <v>0.93633352400462933</v>
      </c>
      <c r="AO32" s="50" t="s">
        <v>53</v>
      </c>
      <c r="AP32" s="43">
        <f>'30.06.2018'!O32+'30.06.2018'!Q32</f>
        <v>3.1008</v>
      </c>
      <c r="AQ32" s="43">
        <f>'30.06.2018'!P32+'30.06.2018'!R32</f>
        <v>4.0968</v>
      </c>
    </row>
    <row r="33" spans="1:43" s="21" customFormat="1" x14ac:dyDescent="0.25">
      <c r="A33" s="66" t="s">
        <v>75</v>
      </c>
      <c r="B33" s="64">
        <v>64.039000000000001</v>
      </c>
      <c r="C33" s="64">
        <v>43.48</v>
      </c>
      <c r="D33" s="64"/>
      <c r="E33" s="64">
        <v>50.304000000000002</v>
      </c>
      <c r="F33" s="64">
        <v>116.218</v>
      </c>
      <c r="G33" s="64"/>
      <c r="H33" s="64"/>
      <c r="I33" s="64">
        <v>1.1399999999999999</v>
      </c>
      <c r="J33" s="64">
        <v>1.29</v>
      </c>
      <c r="K33" s="64">
        <v>1.1399999999999999</v>
      </c>
      <c r="L33" s="64">
        <v>2</v>
      </c>
      <c r="M33" s="64">
        <v>1.3680000000000001</v>
      </c>
      <c r="N33" s="64">
        <v>1.548</v>
      </c>
      <c r="O33" s="64">
        <v>1.3680000000000001</v>
      </c>
      <c r="P33" s="64">
        <v>2.4</v>
      </c>
      <c r="Q33" s="64">
        <v>72.759</v>
      </c>
      <c r="R33" s="64">
        <v>56.183</v>
      </c>
      <c r="S33" s="64"/>
      <c r="T33" s="64">
        <v>57.56</v>
      </c>
      <c r="U33" s="64">
        <v>232.012</v>
      </c>
      <c r="V33" s="64"/>
      <c r="W33" s="64"/>
      <c r="X33" s="64"/>
      <c r="Y33" s="64"/>
      <c r="Z33" s="64"/>
      <c r="AA33" s="64"/>
      <c r="AB33" s="64"/>
      <c r="AC33" s="64">
        <v>0</v>
      </c>
      <c r="AD33" s="64">
        <v>0</v>
      </c>
      <c r="AE33" s="64">
        <v>0</v>
      </c>
      <c r="AF33" s="64">
        <v>0</v>
      </c>
      <c r="AG33" s="42">
        <f t="shared" si="2"/>
        <v>1.1399999999999999</v>
      </c>
      <c r="AH33" s="42">
        <f t="shared" si="3"/>
        <v>1.1399999999999999</v>
      </c>
      <c r="AI33" s="43">
        <f t="shared" si="6"/>
        <v>1.3679999999999999</v>
      </c>
      <c r="AJ33" s="43">
        <f t="shared" si="6"/>
        <v>1.3679999999999999</v>
      </c>
      <c r="AK33" s="65">
        <f t="shared" si="28"/>
        <v>1.1361670232202252</v>
      </c>
      <c r="AL33" s="65">
        <f t="shared" si="29"/>
        <v>1.1442430025445292</v>
      </c>
      <c r="AM33" s="65">
        <f t="shared" si="30"/>
        <v>1.2921573137074518</v>
      </c>
      <c r="AN33" s="65">
        <f t="shared" si="31"/>
        <v>1.9963516839043864</v>
      </c>
      <c r="AO33" s="50" t="s">
        <v>54</v>
      </c>
      <c r="AP33" s="43">
        <f>'30.06.2018'!O33+'30.06.2018'!Q33</f>
        <v>2.1120000000000001</v>
      </c>
      <c r="AQ33" s="43">
        <f>'30.06.2018'!P33+'30.06.2018'!R33</f>
        <v>2.4239999999999999</v>
      </c>
    </row>
    <row r="34" spans="1:43" x14ac:dyDescent="0.25">
      <c r="A34" s="53" t="s">
        <v>54</v>
      </c>
      <c r="B34" s="42">
        <v>279.01499999999999</v>
      </c>
      <c r="C34" s="42">
        <v>35.755000000000003</v>
      </c>
      <c r="D34" s="42">
        <v>0</v>
      </c>
      <c r="E34" s="42">
        <v>278.822</v>
      </c>
      <c r="F34" s="42">
        <v>89.075999999999993</v>
      </c>
      <c r="G34" s="42">
        <v>0</v>
      </c>
      <c r="H34" s="42">
        <v>331.53100000000001</v>
      </c>
      <c r="I34" s="42">
        <v>0.77</v>
      </c>
      <c r="J34" s="42">
        <v>0.89</v>
      </c>
      <c r="K34" s="42">
        <v>0.59</v>
      </c>
      <c r="L34" s="42">
        <v>0.75</v>
      </c>
      <c r="M34" s="42">
        <v>0.92400000000000004</v>
      </c>
      <c r="N34" s="42">
        <v>1.0680000000000001</v>
      </c>
      <c r="O34" s="42">
        <v>0.70799999999999996</v>
      </c>
      <c r="P34" s="42">
        <v>0.9</v>
      </c>
      <c r="Q34" s="42">
        <v>212.327</v>
      </c>
      <c r="R34" s="42">
        <v>31.821999999999999</v>
      </c>
      <c r="S34" s="42">
        <v>0</v>
      </c>
      <c r="T34" s="42">
        <v>162.58099999999999</v>
      </c>
      <c r="U34" s="42">
        <v>76.38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f t="shared" ref="AC34:AC46" si="32">W34/B34</f>
        <v>0</v>
      </c>
      <c r="AD34" s="42">
        <f t="shared" ref="AD34:AD46" si="33">Z34/E34</f>
        <v>0</v>
      </c>
      <c r="AE34" s="42">
        <f t="shared" ref="AE34:AE46" si="34">(X34+Y34)/(C34+D34)</f>
        <v>0</v>
      </c>
      <c r="AF34" s="42">
        <f t="shared" ref="AF34:AF46" si="35">(AA34+AB34)/(F34+G34)</f>
        <v>0</v>
      </c>
      <c r="AG34" s="42">
        <f t="shared" si="2"/>
        <v>0.77</v>
      </c>
      <c r="AH34" s="42">
        <f t="shared" si="3"/>
        <v>0.59</v>
      </c>
      <c r="AI34" s="43">
        <f t="shared" si="6"/>
        <v>0.92399999999999993</v>
      </c>
      <c r="AJ34" s="43">
        <f t="shared" si="6"/>
        <v>0.70799999999999996</v>
      </c>
      <c r="AK34" s="43">
        <f t="shared" si="28"/>
        <v>0.76098776051466765</v>
      </c>
      <c r="AL34" s="43">
        <f t="shared" si="29"/>
        <v>0.58309961193879967</v>
      </c>
      <c r="AM34" s="43">
        <f t="shared" si="30"/>
        <v>0.89000139840581727</v>
      </c>
      <c r="AN34" s="43">
        <f t="shared" si="31"/>
        <v>0.85747002559612018</v>
      </c>
      <c r="AO34" s="50" t="s">
        <v>55</v>
      </c>
      <c r="AP34" s="43">
        <f>'30.06.2018'!O34+'30.06.2018'!Q34</f>
        <v>3.3719999999999999</v>
      </c>
      <c r="AQ34" s="43">
        <f>'30.06.2018'!P34+'30.06.2018'!R34</f>
        <v>5.6280000000000001</v>
      </c>
    </row>
    <row r="35" spans="1:43" x14ac:dyDescent="0.25">
      <c r="A35" s="53" t="s">
        <v>55</v>
      </c>
      <c r="B35" s="42">
        <v>85.986000000000004</v>
      </c>
      <c r="C35" s="42">
        <v>22.3</v>
      </c>
      <c r="D35" s="42">
        <v>0</v>
      </c>
      <c r="E35" s="42">
        <v>74.53</v>
      </c>
      <c r="F35" s="42">
        <v>21.016999999999999</v>
      </c>
      <c r="G35" s="42">
        <v>0</v>
      </c>
      <c r="H35" s="42">
        <v>87.019000000000005</v>
      </c>
      <c r="I35" s="42">
        <v>0.89</v>
      </c>
      <c r="J35" s="42">
        <v>1.69</v>
      </c>
      <c r="K35" s="42">
        <v>1.32</v>
      </c>
      <c r="L35" s="42">
        <v>2.5299999999999998</v>
      </c>
      <c r="M35" s="42">
        <v>1.0680000000000001</v>
      </c>
      <c r="N35" s="42">
        <v>2.028</v>
      </c>
      <c r="O35" s="42">
        <v>1.5840000000000001</v>
      </c>
      <c r="P35" s="42">
        <v>3.036</v>
      </c>
      <c r="Q35" s="42">
        <v>78.753</v>
      </c>
      <c r="R35" s="42">
        <v>34.359000000000002</v>
      </c>
      <c r="S35" s="42"/>
      <c r="T35" s="42">
        <v>101.633</v>
      </c>
      <c r="U35" s="42">
        <v>48.17</v>
      </c>
      <c r="V35" s="42"/>
      <c r="W35" s="42"/>
      <c r="X35" s="42"/>
      <c r="Y35" s="42"/>
      <c r="Z35" s="42"/>
      <c r="AA35" s="42"/>
      <c r="AB35" s="42"/>
      <c r="AC35" s="42">
        <f t="shared" si="32"/>
        <v>0</v>
      </c>
      <c r="AD35" s="42">
        <f t="shared" si="33"/>
        <v>0</v>
      </c>
      <c r="AE35" s="42">
        <f t="shared" si="34"/>
        <v>0</v>
      </c>
      <c r="AF35" s="42">
        <f t="shared" si="35"/>
        <v>0</v>
      </c>
      <c r="AG35" s="42">
        <f t="shared" si="2"/>
        <v>0.89</v>
      </c>
      <c r="AH35" s="42">
        <f t="shared" si="3"/>
        <v>1.32</v>
      </c>
      <c r="AI35" s="43">
        <f t="shared" si="6"/>
        <v>1.0680000000000001</v>
      </c>
      <c r="AJ35" s="43">
        <f t="shared" si="6"/>
        <v>1.5840000000000001</v>
      </c>
      <c r="AK35" s="43">
        <f t="shared" si="28"/>
        <v>0.91588165515316444</v>
      </c>
      <c r="AL35" s="43">
        <f t="shared" si="29"/>
        <v>1.3636522205823158</v>
      </c>
      <c r="AM35" s="43">
        <f t="shared" si="30"/>
        <v>1.540762331838565</v>
      </c>
      <c r="AN35" s="43">
        <f t="shared" si="31"/>
        <v>2.2919541323690349</v>
      </c>
      <c r="AO35" s="50" t="s">
        <v>56</v>
      </c>
      <c r="AP35" s="43">
        <f>'30.06.2018'!O35+'30.06.2018'!Q35</f>
        <v>2.08</v>
      </c>
      <c r="AQ35" s="43">
        <f>'30.06.2018'!P35+'30.06.2018'!R35</f>
        <v>4.84</v>
      </c>
    </row>
    <row r="36" spans="1:43" s="21" customFormat="1" x14ac:dyDescent="0.25">
      <c r="A36" s="66" t="s">
        <v>88</v>
      </c>
      <c r="B36" s="64">
        <v>6860</v>
      </c>
      <c r="C36" s="64">
        <v>2735</v>
      </c>
      <c r="D36" s="64">
        <v>0</v>
      </c>
      <c r="E36" s="64">
        <v>6832</v>
      </c>
      <c r="F36" s="64">
        <v>5116</v>
      </c>
      <c r="G36" s="64">
        <v>0</v>
      </c>
      <c r="H36" s="64">
        <v>10903</v>
      </c>
      <c r="I36" s="64">
        <v>0.95</v>
      </c>
      <c r="J36" s="64">
        <v>2.3199999999999998</v>
      </c>
      <c r="K36" s="64">
        <v>0.78</v>
      </c>
      <c r="L36" s="64">
        <v>1.72</v>
      </c>
      <c r="M36" s="64">
        <v>1.1399999999999999</v>
      </c>
      <c r="N36" s="64">
        <v>2.78</v>
      </c>
      <c r="O36" s="64">
        <v>0.94</v>
      </c>
      <c r="P36" s="64">
        <v>2.06</v>
      </c>
      <c r="Q36" s="64">
        <v>6517</v>
      </c>
      <c r="R36" s="64">
        <v>5806</v>
      </c>
      <c r="S36" s="64">
        <v>0</v>
      </c>
      <c r="T36" s="64">
        <v>5329</v>
      </c>
      <c r="U36" s="64">
        <v>7493</v>
      </c>
      <c r="V36" s="64">
        <v>0</v>
      </c>
      <c r="W36" s="64">
        <v>0</v>
      </c>
      <c r="X36" s="64">
        <v>0</v>
      </c>
      <c r="Y36" s="64">
        <v>0</v>
      </c>
      <c r="Z36" s="64">
        <v>0</v>
      </c>
      <c r="AA36" s="64">
        <v>0</v>
      </c>
      <c r="AB36" s="64">
        <v>0</v>
      </c>
      <c r="AC36" s="64">
        <f t="shared" si="32"/>
        <v>0</v>
      </c>
      <c r="AD36" s="64">
        <f t="shared" si="33"/>
        <v>0</v>
      </c>
      <c r="AE36" s="64">
        <f t="shared" si="34"/>
        <v>0</v>
      </c>
      <c r="AF36" s="64">
        <f t="shared" si="35"/>
        <v>0</v>
      </c>
      <c r="AG36" s="42">
        <f t="shared" si="2"/>
        <v>0.95</v>
      </c>
      <c r="AH36" s="42">
        <f t="shared" si="3"/>
        <v>0.78</v>
      </c>
      <c r="AI36" s="43">
        <f t="shared" si="6"/>
        <v>1.1399999999999999</v>
      </c>
      <c r="AJ36" s="43">
        <f t="shared" si="6"/>
        <v>0.93599999999999994</v>
      </c>
      <c r="AK36" s="65">
        <f t="shared" si="28"/>
        <v>0.95</v>
      </c>
      <c r="AL36" s="65">
        <f t="shared" si="29"/>
        <v>0.78000585480093676</v>
      </c>
      <c r="AM36" s="65">
        <f t="shared" si="30"/>
        <v>2.122851919561243</v>
      </c>
      <c r="AN36" s="65">
        <f t="shared" si="31"/>
        <v>1.4646207974980454</v>
      </c>
      <c r="AO36" s="50" t="s">
        <v>57</v>
      </c>
      <c r="AP36" s="43">
        <f>'30.06.2018'!O36+'30.06.2018'!Q36</f>
        <v>2.496</v>
      </c>
      <c r="AQ36" s="43">
        <f>'30.06.2018'!P36+'30.06.2018'!R36</f>
        <v>2.9039999999999999</v>
      </c>
    </row>
    <row r="37" spans="1:43" x14ac:dyDescent="0.25">
      <c r="A37" s="53" t="s">
        <v>57</v>
      </c>
      <c r="B37" s="42">
        <v>63.982999999999997</v>
      </c>
      <c r="C37" s="42">
        <v>39.924999999999997</v>
      </c>
      <c r="D37" s="42">
        <v>0</v>
      </c>
      <c r="E37" s="42">
        <v>56.715000000000003</v>
      </c>
      <c r="F37" s="42">
        <v>39.075000000000003</v>
      </c>
      <c r="G37" s="42">
        <v>0</v>
      </c>
      <c r="H37" s="42"/>
      <c r="I37" s="42">
        <v>0.89</v>
      </c>
      <c r="J37" s="42">
        <v>1.05</v>
      </c>
      <c r="K37" s="42">
        <v>1.1299999999999999</v>
      </c>
      <c r="L37" s="42">
        <v>1.33</v>
      </c>
      <c r="M37" s="42">
        <v>1.07</v>
      </c>
      <c r="N37" s="42">
        <v>1.26</v>
      </c>
      <c r="O37" s="42">
        <v>1.35</v>
      </c>
      <c r="P37" s="42">
        <v>1.59</v>
      </c>
      <c r="Q37" s="42">
        <v>57.072000000000003</v>
      </c>
      <c r="R37" s="42">
        <v>41.920999999999999</v>
      </c>
      <c r="S37" s="42">
        <v>0</v>
      </c>
      <c r="T37" s="42">
        <v>63.807000000000002</v>
      </c>
      <c r="U37" s="42">
        <v>51.774999999999999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f t="shared" si="32"/>
        <v>0</v>
      </c>
      <c r="AD37" s="42">
        <f t="shared" si="33"/>
        <v>0</v>
      </c>
      <c r="AE37" s="42">
        <f t="shared" si="34"/>
        <v>0</v>
      </c>
      <c r="AF37" s="42">
        <f t="shared" si="35"/>
        <v>0</v>
      </c>
      <c r="AG37" s="42">
        <f t="shared" si="2"/>
        <v>0.89</v>
      </c>
      <c r="AH37" s="42">
        <f t="shared" si="3"/>
        <v>1.1299999999999999</v>
      </c>
      <c r="AI37" s="43">
        <f t="shared" si="6"/>
        <v>1.0680000000000001</v>
      </c>
      <c r="AJ37" s="43">
        <f t="shared" si="6"/>
        <v>1.3559999999999999</v>
      </c>
      <c r="AK37" s="43">
        <f t="shared" si="28"/>
        <v>0.89198693402935159</v>
      </c>
      <c r="AL37" s="43">
        <f t="shared" si="29"/>
        <v>1.125046284051838</v>
      </c>
      <c r="AM37" s="43">
        <f t="shared" si="30"/>
        <v>1.0499937382592361</v>
      </c>
      <c r="AN37" s="43">
        <f t="shared" si="31"/>
        <v>1.3250159948816378</v>
      </c>
      <c r="AO37" s="50" t="s">
        <v>58</v>
      </c>
      <c r="AP37" s="43">
        <f>'30.06.2018'!O37+'30.06.2018'!Q37</f>
        <v>2.0350000000000001</v>
      </c>
      <c r="AQ37" s="43">
        <f>'30.06.2018'!P37+'30.06.2018'!R37</f>
        <v>2.0350000000000001</v>
      </c>
    </row>
    <row r="38" spans="1:43" x14ac:dyDescent="0.25">
      <c r="A38" s="53" t="s">
        <v>58</v>
      </c>
      <c r="B38" s="57">
        <v>1423.1279999999999</v>
      </c>
      <c r="C38" s="42">
        <v>744.68799999999999</v>
      </c>
      <c r="D38" s="42">
        <v>0</v>
      </c>
      <c r="E38" s="42">
        <v>1425.3440000000001</v>
      </c>
      <c r="F38" s="42">
        <v>959.87400000000002</v>
      </c>
      <c r="G38" s="42">
        <v>0</v>
      </c>
      <c r="H38" s="42">
        <v>1802.748</v>
      </c>
      <c r="I38" s="42">
        <v>0.57999999999999996</v>
      </c>
      <c r="J38" s="42">
        <v>0.57999999999999996</v>
      </c>
      <c r="K38" s="42">
        <v>1</v>
      </c>
      <c r="L38" s="42">
        <v>1</v>
      </c>
      <c r="M38" s="42">
        <v>0.69599999999999995</v>
      </c>
      <c r="N38" s="42">
        <v>0.69599999999999995</v>
      </c>
      <c r="O38" s="42">
        <v>1.2</v>
      </c>
      <c r="P38" s="42">
        <v>1.2</v>
      </c>
      <c r="Q38" s="42">
        <v>826.00599999999997</v>
      </c>
      <c r="R38" s="42">
        <v>432.24200000000002</v>
      </c>
      <c r="S38" s="42">
        <v>0</v>
      </c>
      <c r="T38" s="42">
        <v>1425.355</v>
      </c>
      <c r="U38" s="42">
        <v>1272.337</v>
      </c>
      <c r="V38" s="42"/>
      <c r="W38" s="42"/>
      <c r="X38" s="42"/>
      <c r="Y38" s="42"/>
      <c r="Z38" s="42"/>
      <c r="AA38" s="42"/>
      <c r="AB38" s="42"/>
      <c r="AC38" s="42">
        <f t="shared" si="32"/>
        <v>0</v>
      </c>
      <c r="AD38" s="42">
        <f t="shared" si="33"/>
        <v>0</v>
      </c>
      <c r="AE38" s="42">
        <f t="shared" si="34"/>
        <v>0</v>
      </c>
      <c r="AF38" s="42">
        <f t="shared" si="35"/>
        <v>0</v>
      </c>
      <c r="AG38" s="42">
        <f t="shared" si="2"/>
        <v>0.57999999999999996</v>
      </c>
      <c r="AH38" s="42">
        <f t="shared" si="3"/>
        <v>1</v>
      </c>
      <c r="AI38" s="43">
        <f t="shared" si="6"/>
        <v>0.69599999999999995</v>
      </c>
      <c r="AJ38" s="43">
        <f t="shared" si="6"/>
        <v>1.2</v>
      </c>
      <c r="AK38" s="43">
        <f t="shared" si="28"/>
        <v>0.58041581642691309</v>
      </c>
      <c r="AL38" s="43">
        <f t="shared" si="29"/>
        <v>1.0000077174352295</v>
      </c>
      <c r="AM38" s="43">
        <f t="shared" si="30"/>
        <v>0.58043368497948133</v>
      </c>
      <c r="AN38" s="43">
        <f t="shared" si="31"/>
        <v>1.3255250168251249</v>
      </c>
      <c r="AO38" s="50" t="s">
        <v>59</v>
      </c>
      <c r="AP38" s="43">
        <f>'30.06.2018'!O38+'30.06.2018'!Q38</f>
        <v>3.8519999999999999</v>
      </c>
      <c r="AQ38" s="43">
        <f>'30.06.2018'!P38+'30.06.2018'!R38</f>
        <v>4.38</v>
      </c>
    </row>
    <row r="39" spans="1:43" s="21" customFormat="1" x14ac:dyDescent="0.25">
      <c r="A39" s="66" t="s">
        <v>76</v>
      </c>
      <c r="B39" s="64">
        <v>20.646000000000001</v>
      </c>
      <c r="C39" s="64">
        <v>6.5039999999999996</v>
      </c>
      <c r="D39" s="64">
        <v>0</v>
      </c>
      <c r="E39" s="64">
        <v>19.945</v>
      </c>
      <c r="F39" s="64">
        <v>6.3179999999999996</v>
      </c>
      <c r="G39" s="64">
        <v>0</v>
      </c>
      <c r="H39" s="64"/>
      <c r="I39" s="64">
        <v>0.70399999999999996</v>
      </c>
      <c r="J39" s="64">
        <v>0.70399999999999996</v>
      </c>
      <c r="K39" s="64">
        <v>1.3540000000000001</v>
      </c>
      <c r="L39" s="64">
        <v>1.3540000000000001</v>
      </c>
      <c r="M39" s="64">
        <v>0.84</v>
      </c>
      <c r="N39" s="64">
        <v>0.84</v>
      </c>
      <c r="O39" s="64">
        <v>1.62</v>
      </c>
      <c r="P39" s="64">
        <v>1.62</v>
      </c>
      <c r="Q39" s="64">
        <v>14.535</v>
      </c>
      <c r="R39" s="64">
        <v>4.5789999999999997</v>
      </c>
      <c r="S39" s="64">
        <v>0</v>
      </c>
      <c r="T39" s="64">
        <v>27.006</v>
      </c>
      <c r="U39" s="64">
        <v>8.5540000000000003</v>
      </c>
      <c r="V39" s="64">
        <v>0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4">
        <v>0</v>
      </c>
      <c r="AC39" s="64">
        <f t="shared" si="32"/>
        <v>0</v>
      </c>
      <c r="AD39" s="64">
        <f t="shared" si="33"/>
        <v>0</v>
      </c>
      <c r="AE39" s="64">
        <f t="shared" si="34"/>
        <v>0</v>
      </c>
      <c r="AF39" s="64">
        <f t="shared" si="35"/>
        <v>0</v>
      </c>
      <c r="AG39" s="42">
        <f t="shared" si="2"/>
        <v>0.70399999999999996</v>
      </c>
      <c r="AH39" s="42">
        <f t="shared" si="3"/>
        <v>1.3540000000000001</v>
      </c>
      <c r="AI39" s="43">
        <f t="shared" si="6"/>
        <v>0.84479999999999988</v>
      </c>
      <c r="AJ39" s="43">
        <f t="shared" si="6"/>
        <v>1.6248</v>
      </c>
      <c r="AK39" s="65">
        <f t="shared" si="28"/>
        <v>0.70401046207497819</v>
      </c>
      <c r="AL39" s="65">
        <f t="shared" si="29"/>
        <v>1.3540235648032088</v>
      </c>
      <c r="AM39" s="65">
        <f t="shared" si="30"/>
        <v>0.70402829028290281</v>
      </c>
      <c r="AN39" s="65">
        <f t="shared" si="31"/>
        <v>1.3539094650205763</v>
      </c>
      <c r="AO39" s="50" t="s">
        <v>60</v>
      </c>
      <c r="AP39" s="43">
        <f>'30.06.2018'!O39+'30.06.2018'!Q39</f>
        <v>4.0704000000000002</v>
      </c>
      <c r="AQ39" s="43">
        <f>'30.06.2018'!P39+'30.06.2018'!R39</f>
        <v>4.0704000000000002</v>
      </c>
    </row>
    <row r="40" spans="1:43" x14ac:dyDescent="0.25">
      <c r="A40" s="53" t="s">
        <v>89</v>
      </c>
      <c r="B40" s="42">
        <v>69.224000000000004</v>
      </c>
      <c r="C40" s="42">
        <v>16.905999999999999</v>
      </c>
      <c r="D40" s="42">
        <v>3.0870000000000002</v>
      </c>
      <c r="E40" s="42">
        <v>75.018000000000001</v>
      </c>
      <c r="F40" s="42">
        <v>16.988</v>
      </c>
      <c r="G40" s="42">
        <v>17.923999999999999</v>
      </c>
      <c r="H40" s="42"/>
      <c r="I40" s="42">
        <v>0.80400000000000005</v>
      </c>
      <c r="J40" s="42">
        <v>0.96299999999999997</v>
      </c>
      <c r="K40" s="42">
        <v>0.90300000000000002</v>
      </c>
      <c r="L40" s="42">
        <v>1.052</v>
      </c>
      <c r="M40" s="42">
        <v>0.96499999999999997</v>
      </c>
      <c r="N40" s="42">
        <v>1.1559999999999999</v>
      </c>
      <c r="O40" s="42">
        <v>1.0840000000000001</v>
      </c>
      <c r="P40" s="42">
        <v>1.262</v>
      </c>
      <c r="Q40" s="42">
        <v>55.219000000000001</v>
      </c>
      <c r="R40" s="42">
        <v>16.114000000000001</v>
      </c>
      <c r="S40" s="42">
        <v>2.863</v>
      </c>
      <c r="T40" s="42">
        <v>67.652000000000001</v>
      </c>
      <c r="U40" s="42">
        <v>17.904</v>
      </c>
      <c r="V40" s="42">
        <v>18.876999999999999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f t="shared" si="32"/>
        <v>0</v>
      </c>
      <c r="AD40" s="42">
        <f t="shared" si="33"/>
        <v>0</v>
      </c>
      <c r="AE40" s="42">
        <f t="shared" si="34"/>
        <v>0</v>
      </c>
      <c r="AF40" s="42">
        <f t="shared" si="35"/>
        <v>0</v>
      </c>
      <c r="AG40" s="42">
        <f t="shared" si="2"/>
        <v>0.80400000000000005</v>
      </c>
      <c r="AH40" s="42">
        <f t="shared" si="3"/>
        <v>0.90300000000000002</v>
      </c>
      <c r="AI40" s="43">
        <f t="shared" si="6"/>
        <v>0.96479999999999999</v>
      </c>
      <c r="AJ40" s="43">
        <f t="shared" si="6"/>
        <v>1.0835999999999999</v>
      </c>
      <c r="AK40" s="43">
        <f t="shared" si="28"/>
        <v>0.79768577372009708</v>
      </c>
      <c r="AL40" s="43">
        <f t="shared" si="29"/>
        <v>0.90181023221093604</v>
      </c>
      <c r="AM40" s="43">
        <f t="shared" si="30"/>
        <v>0.95315272684254126</v>
      </c>
      <c r="AN40" s="43">
        <f t="shared" si="31"/>
        <v>1.0535346012832263</v>
      </c>
      <c r="AO40" s="50" t="s">
        <v>61</v>
      </c>
      <c r="AP40" s="43">
        <f>'30.06.2018'!O40+'30.06.2018'!Q40</f>
        <v>2.9929999999999999</v>
      </c>
      <c r="AQ40" s="43">
        <f>'30.06.2018'!P40+'30.06.2018'!R40</f>
        <v>3.258</v>
      </c>
    </row>
    <row r="41" spans="1:43" x14ac:dyDescent="0.25">
      <c r="A41" s="53" t="s">
        <v>77</v>
      </c>
      <c r="B41" s="42">
        <v>122.01300000000001</v>
      </c>
      <c r="C41" s="42">
        <v>34.591000000000001</v>
      </c>
      <c r="D41" s="42">
        <v>0</v>
      </c>
      <c r="E41" s="42">
        <v>118.628</v>
      </c>
      <c r="F41" s="42">
        <v>52.676000000000002</v>
      </c>
      <c r="G41" s="42">
        <v>0</v>
      </c>
      <c r="H41" s="42"/>
      <c r="I41" s="42">
        <v>1.01</v>
      </c>
      <c r="J41" s="42">
        <v>1.01</v>
      </c>
      <c r="K41" s="42">
        <v>1.18</v>
      </c>
      <c r="L41" s="42">
        <v>1.18</v>
      </c>
      <c r="M41" s="42">
        <v>1.21</v>
      </c>
      <c r="N41" s="42">
        <v>1.21</v>
      </c>
      <c r="O41" s="42">
        <v>1.42</v>
      </c>
      <c r="P41" s="42">
        <v>1.42</v>
      </c>
      <c r="Q41" s="42">
        <v>122.947</v>
      </c>
      <c r="R41" s="42">
        <v>34.886000000000003</v>
      </c>
      <c r="S41" s="42">
        <v>0</v>
      </c>
      <c r="T41" s="42">
        <v>139.62799999999999</v>
      </c>
      <c r="U41" s="42">
        <v>61.500999999999998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/>
      <c r="AC41" s="42">
        <f t="shared" si="32"/>
        <v>0</v>
      </c>
      <c r="AD41" s="42">
        <f t="shared" si="33"/>
        <v>0</v>
      </c>
      <c r="AE41" s="42">
        <f t="shared" si="34"/>
        <v>0</v>
      </c>
      <c r="AF41" s="42">
        <f t="shared" si="35"/>
        <v>0</v>
      </c>
      <c r="AG41" s="42">
        <f t="shared" si="2"/>
        <v>1.01</v>
      </c>
      <c r="AH41" s="42">
        <f t="shared" si="3"/>
        <v>1.18</v>
      </c>
      <c r="AI41" s="43">
        <f t="shared" si="6"/>
        <v>1.212</v>
      </c>
      <c r="AJ41" s="43">
        <f t="shared" si="6"/>
        <v>1.4159999999999999</v>
      </c>
      <c r="AK41" s="43">
        <f t="shared" si="28"/>
        <v>1.0076549220165065</v>
      </c>
      <c r="AL41" s="43">
        <f t="shared" si="29"/>
        <v>1.1770239741039215</v>
      </c>
      <c r="AM41" s="43">
        <f t="shared" si="30"/>
        <v>1.0085282298863867</v>
      </c>
      <c r="AN41" s="43">
        <f t="shared" si="31"/>
        <v>1.1675336016402156</v>
      </c>
      <c r="AO41" s="50" t="s">
        <v>103</v>
      </c>
      <c r="AP41" s="43">
        <f>'30.06.2018'!O41+'30.06.2018'!Q41</f>
        <v>3.1559999999999997</v>
      </c>
      <c r="AQ41" s="43">
        <f>'30.06.2018'!P41+'30.06.2018'!R41</f>
        <v>3.1559999999999997</v>
      </c>
    </row>
    <row r="42" spans="1:43" x14ac:dyDescent="0.25">
      <c r="A42" s="53" t="s">
        <v>78</v>
      </c>
      <c r="B42" s="42">
        <v>25.544</v>
      </c>
      <c r="C42" s="42">
        <v>8.86</v>
      </c>
      <c r="D42" s="42">
        <v>0</v>
      </c>
      <c r="E42" s="42">
        <v>24.933</v>
      </c>
      <c r="F42" s="42">
        <v>11.036</v>
      </c>
      <c r="G42" s="42">
        <v>0</v>
      </c>
      <c r="H42" s="42"/>
      <c r="I42" s="42">
        <v>0.77</v>
      </c>
      <c r="J42" s="42">
        <v>0.77</v>
      </c>
      <c r="K42" s="42">
        <v>0.95</v>
      </c>
      <c r="L42" s="42">
        <v>0.95</v>
      </c>
      <c r="M42" s="42">
        <v>0.92</v>
      </c>
      <c r="N42" s="42">
        <v>0.92</v>
      </c>
      <c r="O42" s="42">
        <v>1.1399999999999999</v>
      </c>
      <c r="P42" s="42">
        <v>1.1399999999999999</v>
      </c>
      <c r="Q42" s="42">
        <v>19.747</v>
      </c>
      <c r="R42" s="42">
        <v>6.851</v>
      </c>
      <c r="S42" s="42">
        <v>0</v>
      </c>
      <c r="T42" s="42">
        <v>23.736000000000001</v>
      </c>
      <c r="U42" s="42">
        <v>10.506</v>
      </c>
      <c r="V42" s="42">
        <v>0</v>
      </c>
      <c r="W42" s="42"/>
      <c r="X42" s="42"/>
      <c r="Y42" s="42"/>
      <c r="Z42" s="42"/>
      <c r="AA42" s="42"/>
      <c r="AB42" s="42"/>
      <c r="AC42" s="42">
        <f t="shared" ref="AC42" si="36">W42/B42</f>
        <v>0</v>
      </c>
      <c r="AD42" s="42">
        <f t="shared" ref="AD42" si="37">Z42/E42</f>
        <v>0</v>
      </c>
      <c r="AE42" s="42">
        <f t="shared" ref="AE42" si="38">(X42+Y42)/(C42+D42)</f>
        <v>0</v>
      </c>
      <c r="AF42" s="42">
        <f t="shared" ref="AF42" si="39">(AA42+AB42)/(F42+G42)</f>
        <v>0</v>
      </c>
      <c r="AG42" s="42">
        <f t="shared" ref="AG42" si="40">I42+AC42</f>
        <v>0.77</v>
      </c>
      <c r="AH42" s="42">
        <f t="shared" ref="AH42" si="41">K42+AD42</f>
        <v>0.95</v>
      </c>
      <c r="AI42" s="43">
        <f t="shared" ref="AI42" si="42">AG42*1.2</f>
        <v>0.92399999999999993</v>
      </c>
      <c r="AJ42" s="43">
        <f t="shared" ref="AJ42" si="43">AH42*1.2</f>
        <v>1.1399999999999999</v>
      </c>
      <c r="AK42" s="43">
        <f t="shared" ref="AK42" si="44">(Q42+W42)/B42</f>
        <v>0.7730582524271844</v>
      </c>
      <c r="AL42" s="43">
        <f t="shared" ref="AL42" si="45">(T42+Z42)/E42</f>
        <v>0.9519913367825773</v>
      </c>
      <c r="AM42" s="43">
        <f t="shared" ref="AM42" si="46">(R42+X42)/C42</f>
        <v>0.77325056433408579</v>
      </c>
      <c r="AN42" s="43">
        <f t="shared" ref="AN42" si="47">(U42+V42+AA42+AB42)/(F42+G42)</f>
        <v>0.95197535338890904</v>
      </c>
      <c r="AO42" s="50" t="s">
        <v>62</v>
      </c>
      <c r="AP42" s="43">
        <f>'30.06.2018'!O42+'30.06.2018'!Q42</f>
        <v>3.3529999999999998</v>
      </c>
      <c r="AQ42" s="43">
        <f>'30.06.2018'!P42+'30.06.2018'!R42</f>
        <v>3.3529999999999998</v>
      </c>
    </row>
    <row r="43" spans="1:43" x14ac:dyDescent="0.25">
      <c r="A43" s="53" t="s">
        <v>78</v>
      </c>
      <c r="B43" s="42">
        <v>25.544</v>
      </c>
      <c r="C43" s="42">
        <v>8.86</v>
      </c>
      <c r="D43" s="42">
        <v>0</v>
      </c>
      <c r="E43" s="42">
        <v>24.933</v>
      </c>
      <c r="F43" s="42">
        <v>11.036</v>
      </c>
      <c r="G43" s="42">
        <v>0</v>
      </c>
      <c r="H43" s="42"/>
      <c r="I43" s="42">
        <v>0.77</v>
      </c>
      <c r="J43" s="42">
        <v>0.77</v>
      </c>
      <c r="K43" s="42">
        <v>0.95</v>
      </c>
      <c r="L43" s="42">
        <v>0.95</v>
      </c>
      <c r="M43" s="42">
        <v>0.92</v>
      </c>
      <c r="N43" s="42">
        <v>0.92</v>
      </c>
      <c r="O43" s="42">
        <v>1.1399999999999999</v>
      </c>
      <c r="P43" s="42">
        <v>1.1399999999999999</v>
      </c>
      <c r="Q43" s="42">
        <v>19.747</v>
      </c>
      <c r="R43" s="42">
        <v>6.851</v>
      </c>
      <c r="S43" s="42">
        <v>0</v>
      </c>
      <c r="T43" s="42">
        <v>23.736000000000001</v>
      </c>
      <c r="U43" s="42">
        <v>10.506</v>
      </c>
      <c r="V43" s="42">
        <v>0</v>
      </c>
      <c r="W43" s="42"/>
      <c r="X43" s="42"/>
      <c r="Y43" s="42"/>
      <c r="Z43" s="42"/>
      <c r="AA43" s="42"/>
      <c r="AB43" s="42"/>
      <c r="AC43" s="42">
        <f t="shared" si="32"/>
        <v>0</v>
      </c>
      <c r="AD43" s="42">
        <f t="shared" si="33"/>
        <v>0</v>
      </c>
      <c r="AE43" s="42">
        <f t="shared" si="34"/>
        <v>0</v>
      </c>
      <c r="AF43" s="42">
        <f t="shared" si="35"/>
        <v>0</v>
      </c>
      <c r="AG43" s="42">
        <f t="shared" si="2"/>
        <v>0.77</v>
      </c>
      <c r="AH43" s="42">
        <f t="shared" si="3"/>
        <v>0.95</v>
      </c>
      <c r="AI43" s="43">
        <f t="shared" si="6"/>
        <v>0.92399999999999993</v>
      </c>
      <c r="AJ43" s="43">
        <f t="shared" si="6"/>
        <v>1.1399999999999999</v>
      </c>
      <c r="AK43" s="43">
        <f t="shared" si="28"/>
        <v>0.7730582524271844</v>
      </c>
      <c r="AL43" s="43">
        <f t="shared" si="29"/>
        <v>0.9519913367825773</v>
      </c>
      <c r="AM43" s="43">
        <f t="shared" si="30"/>
        <v>0.77325056433408579</v>
      </c>
      <c r="AN43" s="43">
        <f t="shared" si="31"/>
        <v>0.95197535338890904</v>
      </c>
      <c r="AO43" s="50" t="s">
        <v>63</v>
      </c>
      <c r="AP43" s="43">
        <f>'30.06.2018'!O43+'30.06.2018'!Q43</f>
        <v>2.8319999999999999</v>
      </c>
      <c r="AQ43" s="43">
        <f>'30.06.2018'!P43+'30.06.2018'!R43</f>
        <v>2.8319999999999999</v>
      </c>
    </row>
    <row r="44" spans="1:43" x14ac:dyDescent="0.25">
      <c r="A44" s="53" t="s">
        <v>64</v>
      </c>
      <c r="B44" s="42">
        <v>6.14</v>
      </c>
      <c r="C44" s="42">
        <v>1.3240000000000001</v>
      </c>
      <c r="D44" s="42">
        <v>2.9000000000000001E-2</v>
      </c>
      <c r="E44" s="42">
        <v>2.3650000000000002</v>
      </c>
      <c r="F44" s="42">
        <v>5.2249999999999996</v>
      </c>
      <c r="G44" s="42">
        <v>0</v>
      </c>
      <c r="H44" s="42"/>
      <c r="I44" s="42">
        <v>0.93</v>
      </c>
      <c r="J44" s="42">
        <v>0.93</v>
      </c>
      <c r="K44" s="42">
        <v>1.65</v>
      </c>
      <c r="L44" s="42">
        <v>1.65</v>
      </c>
      <c r="M44" s="42">
        <v>1.1160000000000001</v>
      </c>
      <c r="N44" s="42">
        <v>1.1160000000000001</v>
      </c>
      <c r="O44" s="42">
        <v>1.98</v>
      </c>
      <c r="P44" s="42">
        <v>1.98</v>
      </c>
      <c r="Q44" s="42">
        <v>5.7110000000000003</v>
      </c>
      <c r="R44" s="42">
        <v>1.2310000000000001</v>
      </c>
      <c r="S44" s="42">
        <v>2.7E-2</v>
      </c>
      <c r="T44" s="42">
        <v>3.9020000000000001</v>
      </c>
      <c r="U44" s="42">
        <v>8.6210000000000004</v>
      </c>
      <c r="V44" s="42">
        <v>0</v>
      </c>
      <c r="W44" s="41">
        <v>7.0170000000000003</v>
      </c>
      <c r="X44" s="42">
        <v>6.7000000000000004E-2</v>
      </c>
      <c r="Y44" s="42">
        <v>3.0000000000000001E-3</v>
      </c>
      <c r="Z44" s="42">
        <v>2.6960000000000002</v>
      </c>
      <c r="AA44" s="42">
        <v>0.315</v>
      </c>
      <c r="AB44" s="42">
        <v>0</v>
      </c>
      <c r="AC44" s="42">
        <f t="shared" si="32"/>
        <v>1.1428338762214985</v>
      </c>
      <c r="AD44" s="42">
        <f t="shared" si="33"/>
        <v>1.1399577167019028</v>
      </c>
      <c r="AE44" s="42">
        <f t="shared" si="34"/>
        <v>5.1736881005173693E-2</v>
      </c>
      <c r="AF44" s="42">
        <f t="shared" si="35"/>
        <v>6.0287081339712924E-2</v>
      </c>
      <c r="AG44" s="42">
        <f t="shared" si="2"/>
        <v>2.0728338762214986</v>
      </c>
      <c r="AH44" s="42">
        <f t="shared" si="3"/>
        <v>2.7899577167019025</v>
      </c>
      <c r="AI44" s="43">
        <f t="shared" si="6"/>
        <v>2.4874006514657983</v>
      </c>
      <c r="AJ44" s="43">
        <f t="shared" si="6"/>
        <v>3.3479492600422831</v>
      </c>
      <c r="AK44" s="43">
        <f t="shared" si="28"/>
        <v>2.0729641693811081</v>
      </c>
      <c r="AL44" s="43">
        <f t="shared" si="29"/>
        <v>2.7898520084566596</v>
      </c>
      <c r="AM44" s="43">
        <f t="shared" si="30"/>
        <v>0.98036253776435045</v>
      </c>
      <c r="AN44" s="43">
        <f t="shared" si="31"/>
        <v>1.7102392344497608</v>
      </c>
      <c r="AO44" s="50" t="s">
        <v>64</v>
      </c>
      <c r="AP44" s="43">
        <f>'30.06.2018'!O44+'30.06.2018'!Q44</f>
        <v>5.82</v>
      </c>
      <c r="AQ44" s="43">
        <f>'30.06.2018'!P44+'30.06.2018'!R44</f>
        <v>5.82</v>
      </c>
    </row>
    <row r="45" spans="1:43" s="21" customFormat="1" x14ac:dyDescent="0.25">
      <c r="A45" s="66" t="s">
        <v>65</v>
      </c>
      <c r="B45" s="64">
        <v>274.10300000000001</v>
      </c>
      <c r="C45" s="64">
        <v>56.46</v>
      </c>
      <c r="D45" s="64">
        <v>0</v>
      </c>
      <c r="E45" s="64">
        <v>267.08100000000002</v>
      </c>
      <c r="F45" s="64">
        <v>65.215000000000003</v>
      </c>
      <c r="G45" s="64">
        <v>0</v>
      </c>
      <c r="H45" s="64"/>
      <c r="I45" s="64">
        <v>1.25</v>
      </c>
      <c r="J45" s="64">
        <v>1.47</v>
      </c>
      <c r="K45" s="64">
        <v>1.95</v>
      </c>
      <c r="L45" s="64">
        <v>2.2000000000000002</v>
      </c>
      <c r="M45" s="64">
        <v>1.5</v>
      </c>
      <c r="N45" s="64">
        <v>1.76</v>
      </c>
      <c r="O45" s="64">
        <v>2.34</v>
      </c>
      <c r="P45" s="64">
        <v>2.64</v>
      </c>
      <c r="Q45" s="64">
        <v>343.35399999999998</v>
      </c>
      <c r="R45" s="64">
        <v>92.013000000000005</v>
      </c>
      <c r="S45" s="64">
        <v>0</v>
      </c>
      <c r="T45" s="64">
        <v>495.00299999999999</v>
      </c>
      <c r="U45" s="64">
        <v>120.42400000000001</v>
      </c>
      <c r="V45" s="64">
        <v>0</v>
      </c>
      <c r="W45" s="64">
        <v>0</v>
      </c>
      <c r="X45" s="64">
        <v>0</v>
      </c>
      <c r="Y45" s="64">
        <v>0</v>
      </c>
      <c r="Z45" s="64">
        <v>0</v>
      </c>
      <c r="AA45" s="64">
        <v>0</v>
      </c>
      <c r="AB45" s="64">
        <v>0</v>
      </c>
      <c r="AC45" s="64">
        <f t="shared" si="32"/>
        <v>0</v>
      </c>
      <c r="AD45" s="64">
        <f t="shared" si="33"/>
        <v>0</v>
      </c>
      <c r="AE45" s="64">
        <f t="shared" si="34"/>
        <v>0</v>
      </c>
      <c r="AF45" s="64">
        <f t="shared" si="35"/>
        <v>0</v>
      </c>
      <c r="AG45" s="42">
        <f t="shared" si="2"/>
        <v>1.25</v>
      </c>
      <c r="AH45" s="42">
        <f t="shared" si="3"/>
        <v>1.95</v>
      </c>
      <c r="AI45" s="43">
        <f t="shared" si="6"/>
        <v>1.5</v>
      </c>
      <c r="AJ45" s="43">
        <f t="shared" si="6"/>
        <v>2.34</v>
      </c>
      <c r="AK45" s="65">
        <f t="shared" si="28"/>
        <v>1.2526459031823802</v>
      </c>
      <c r="AL45" s="65">
        <f t="shared" si="29"/>
        <v>1.8533815584036302</v>
      </c>
      <c r="AM45" s="65">
        <f t="shared" si="30"/>
        <v>1.629702444208289</v>
      </c>
      <c r="AN45" s="65">
        <f t="shared" si="31"/>
        <v>1.8465690408648316</v>
      </c>
      <c r="AO45" s="50" t="s">
        <v>65</v>
      </c>
      <c r="AP45" s="43">
        <f>'30.06.2018'!O45+'30.06.2018'!Q45</f>
        <v>3.84</v>
      </c>
      <c r="AQ45" s="43">
        <f>'30.06.2018'!P45+'30.06.2018'!R45</f>
        <v>4.4000000000000004</v>
      </c>
    </row>
    <row r="46" spans="1:43" x14ac:dyDescent="0.25">
      <c r="A46" s="53" t="s">
        <v>66</v>
      </c>
      <c r="B46" s="42">
        <v>243.86699999999999</v>
      </c>
      <c r="C46" s="42">
        <v>93.9</v>
      </c>
      <c r="D46" s="42">
        <v>0.112</v>
      </c>
      <c r="E46" s="42">
        <v>246.12700000000001</v>
      </c>
      <c r="F46" s="42">
        <v>183.131</v>
      </c>
      <c r="G46" s="42">
        <v>9.6000000000000002E-2</v>
      </c>
      <c r="H46" s="42"/>
      <c r="I46" s="42">
        <v>0.77</v>
      </c>
      <c r="J46" s="42">
        <v>0.77</v>
      </c>
      <c r="K46" s="42">
        <v>0.99</v>
      </c>
      <c r="L46" s="42">
        <v>0.99</v>
      </c>
      <c r="M46" s="42">
        <v>0.92</v>
      </c>
      <c r="N46" s="42">
        <v>0.92</v>
      </c>
      <c r="O46" s="42">
        <v>1.19</v>
      </c>
      <c r="P46" s="42">
        <v>1.19</v>
      </c>
      <c r="Q46" s="42">
        <v>184.74299999999999</v>
      </c>
      <c r="R46" s="42">
        <v>71.406000000000006</v>
      </c>
      <c r="S46" s="42">
        <v>8.5000000000000006E-2</v>
      </c>
      <c r="T46" s="42">
        <v>240.22800000000001</v>
      </c>
      <c r="U46" s="42">
        <v>236.751</v>
      </c>
      <c r="V46" s="42">
        <v>9.4E-2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f t="shared" si="32"/>
        <v>0</v>
      </c>
      <c r="AD46" s="42">
        <f t="shared" si="33"/>
        <v>0</v>
      </c>
      <c r="AE46" s="42">
        <f t="shared" si="34"/>
        <v>0</v>
      </c>
      <c r="AF46" s="42">
        <f t="shared" si="35"/>
        <v>0</v>
      </c>
      <c r="AG46" s="42">
        <f t="shared" si="2"/>
        <v>0.77</v>
      </c>
      <c r="AH46" s="42">
        <f t="shared" si="3"/>
        <v>0.99</v>
      </c>
      <c r="AI46" s="43">
        <f t="shared" si="6"/>
        <v>0.92399999999999993</v>
      </c>
      <c r="AJ46" s="43">
        <f t="shared" si="6"/>
        <v>1.1879999999999999</v>
      </c>
      <c r="AK46" s="43">
        <f t="shared" si="28"/>
        <v>0.75755637294098832</v>
      </c>
      <c r="AL46" s="43">
        <f t="shared" si="29"/>
        <v>0.97603269856618735</v>
      </c>
      <c r="AM46" s="43">
        <f t="shared" si="30"/>
        <v>0.76044728434504794</v>
      </c>
      <c r="AN46" s="43">
        <f t="shared" si="31"/>
        <v>1.2926315444776151</v>
      </c>
      <c r="AO46" s="50" t="s">
        <v>66</v>
      </c>
      <c r="AP46" s="43">
        <f>'30.06.2018'!O46+'30.06.2018'!Q46</f>
        <v>2.2200000000000002</v>
      </c>
      <c r="AQ46" s="43">
        <f>'30.06.2018'!P46+'30.06.2018'!R46</f>
        <v>2.2200000000000002</v>
      </c>
    </row>
    <row r="47" spans="1:43" x14ac:dyDescent="0.25">
      <c r="A47" s="53" t="s">
        <v>66</v>
      </c>
      <c r="B47" s="42">
        <v>243.86699999999999</v>
      </c>
      <c r="C47" s="42">
        <v>93.9</v>
      </c>
      <c r="D47" s="42">
        <v>0.112</v>
      </c>
      <c r="E47" s="42">
        <v>246.12700000000001</v>
      </c>
      <c r="F47" s="42">
        <v>183.131</v>
      </c>
      <c r="G47" s="42">
        <v>9.6000000000000002E-2</v>
      </c>
      <c r="H47" s="42"/>
      <c r="I47" s="42">
        <v>0.77</v>
      </c>
      <c r="J47" s="42">
        <v>0.77</v>
      </c>
      <c r="K47" s="42">
        <v>0.99</v>
      </c>
      <c r="L47" s="42">
        <v>0.99</v>
      </c>
      <c r="M47" s="42">
        <v>0.92</v>
      </c>
      <c r="N47" s="42">
        <v>0.92</v>
      </c>
      <c r="O47" s="42">
        <v>1.19</v>
      </c>
      <c r="P47" s="42">
        <v>1.19</v>
      </c>
      <c r="Q47" s="42">
        <v>184.74299999999999</v>
      </c>
      <c r="R47" s="42">
        <v>71.406000000000006</v>
      </c>
      <c r="S47" s="42">
        <v>8.5000000000000006E-2</v>
      </c>
      <c r="T47" s="42">
        <v>240.22800000000001</v>
      </c>
      <c r="U47" s="42">
        <v>236.751</v>
      </c>
      <c r="V47" s="42">
        <v>9.4E-2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f t="shared" ref="AC47" si="48">W47/B47</f>
        <v>0</v>
      </c>
      <c r="AD47" s="42">
        <f t="shared" ref="AD47" si="49">Z47/E47</f>
        <v>0</v>
      </c>
      <c r="AE47" s="42">
        <f t="shared" ref="AE47" si="50">(X47+Y47)/(C47+D47)</f>
        <v>0</v>
      </c>
      <c r="AF47" s="42">
        <f t="shared" ref="AF47" si="51">(AA47+AB47)/(F47+G47)</f>
        <v>0</v>
      </c>
      <c r="AG47" s="42">
        <f t="shared" ref="AG47" si="52">I47+AC47</f>
        <v>0.77</v>
      </c>
      <c r="AH47" s="42">
        <f t="shared" ref="AH47" si="53">K47+AD47</f>
        <v>0.99</v>
      </c>
      <c r="AI47" s="43">
        <f t="shared" ref="AI47" si="54">AG47*1.2</f>
        <v>0.92399999999999993</v>
      </c>
      <c r="AJ47" s="43">
        <f t="shared" ref="AJ47" si="55">AH47*1.2</f>
        <v>1.1879999999999999</v>
      </c>
      <c r="AK47" s="43">
        <f t="shared" ref="AK47" si="56">(Q47+W47)/B47</f>
        <v>0.75755637294098832</v>
      </c>
      <c r="AL47" s="43">
        <f t="shared" ref="AL47" si="57">(T47+Z47)/E47</f>
        <v>0.97603269856618735</v>
      </c>
      <c r="AM47" s="43">
        <f t="shared" ref="AM47" si="58">(R47+X47)/C47</f>
        <v>0.76044728434504794</v>
      </c>
      <c r="AN47" s="43">
        <f t="shared" ref="AN47" si="59">(U47+V47+AA47+AB47)/(F47+G47)</f>
        <v>1.2926315444776151</v>
      </c>
      <c r="AO47" s="50" t="s">
        <v>101</v>
      </c>
      <c r="AP47" s="43">
        <f>'30.06.2018'!O47+'30.06.2018'!Q47</f>
        <v>2.2679999999999998</v>
      </c>
      <c r="AQ47" s="43">
        <f>'30.06.2018'!P47+'30.06.2018'!R47</f>
        <v>2.2679999999999998</v>
      </c>
    </row>
    <row r="48" spans="1:43" x14ac:dyDescent="0.25">
      <c r="A48" s="53" t="s">
        <v>66</v>
      </c>
      <c r="B48" s="42">
        <v>243.86699999999999</v>
      </c>
      <c r="C48" s="42">
        <v>93.9</v>
      </c>
      <c r="D48" s="42">
        <v>0.112</v>
      </c>
      <c r="E48" s="42">
        <v>246.12700000000001</v>
      </c>
      <c r="F48" s="42">
        <v>183.131</v>
      </c>
      <c r="G48" s="42">
        <v>9.6000000000000002E-2</v>
      </c>
      <c r="H48" s="42"/>
      <c r="I48" s="42">
        <v>0.77</v>
      </c>
      <c r="J48" s="42">
        <v>0.77</v>
      </c>
      <c r="K48" s="42">
        <v>0.99</v>
      </c>
      <c r="L48" s="42">
        <v>0.99</v>
      </c>
      <c r="M48" s="42">
        <v>0.92</v>
      </c>
      <c r="N48" s="42">
        <v>0.92</v>
      </c>
      <c r="O48" s="42">
        <v>1.19</v>
      </c>
      <c r="P48" s="42">
        <v>1.19</v>
      </c>
      <c r="Q48" s="42">
        <v>184.74299999999999</v>
      </c>
      <c r="R48" s="42">
        <v>71.406000000000006</v>
      </c>
      <c r="S48" s="42">
        <v>8.5000000000000006E-2</v>
      </c>
      <c r="T48" s="42">
        <v>240.22800000000001</v>
      </c>
      <c r="U48" s="42">
        <v>236.751</v>
      </c>
      <c r="V48" s="42">
        <v>9.4E-2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f t="shared" ref="AC48" si="60">W48/B48</f>
        <v>0</v>
      </c>
      <c r="AD48" s="42">
        <f t="shared" ref="AD48" si="61">Z48/E48</f>
        <v>0</v>
      </c>
      <c r="AE48" s="42">
        <f t="shared" ref="AE48" si="62">(X48+Y48)/(C48+D48)</f>
        <v>0</v>
      </c>
      <c r="AF48" s="42">
        <f t="shared" ref="AF48" si="63">(AA48+AB48)/(F48+G48)</f>
        <v>0</v>
      </c>
      <c r="AG48" s="42">
        <f t="shared" ref="AG48" si="64">I48+AC48</f>
        <v>0.77</v>
      </c>
      <c r="AH48" s="42">
        <f t="shared" ref="AH48" si="65">K48+AD48</f>
        <v>0.99</v>
      </c>
      <c r="AI48" s="43">
        <f t="shared" ref="AI48" si="66">AG48*1.2</f>
        <v>0.92399999999999993</v>
      </c>
      <c r="AJ48" s="43">
        <f t="shared" ref="AJ48" si="67">AH48*1.2</f>
        <v>1.1879999999999999</v>
      </c>
      <c r="AK48" s="43">
        <f t="shared" ref="AK48" si="68">(Q48+W48)/B48</f>
        <v>0.75755637294098832</v>
      </c>
      <c r="AL48" s="43">
        <f t="shared" ref="AL48" si="69">(T48+Z48)/E48</f>
        <v>0.97603269856618735</v>
      </c>
      <c r="AM48" s="43">
        <f t="shared" ref="AM48" si="70">(R48+X48)/C48</f>
        <v>0.76044728434504794</v>
      </c>
      <c r="AN48" s="43">
        <f t="shared" ref="AN48" si="71">(U48+V48+AA48+AB48)/(F48+G48)</f>
        <v>1.2926315444776151</v>
      </c>
      <c r="AO48" s="50" t="s">
        <v>67</v>
      </c>
      <c r="AP48" s="43">
        <f>'30.06.2018'!O48+'30.06.2018'!Q48</f>
        <v>3.024</v>
      </c>
      <c r="AQ48" s="43">
        <f>'30.06.2018'!P48+'30.06.2018'!R48</f>
        <v>3.024</v>
      </c>
    </row>
    <row r="49" spans="1:43" x14ac:dyDescent="0.25">
      <c r="AO49" s="7" t="s">
        <v>79</v>
      </c>
      <c r="AP49" s="9">
        <f>SUM(AP4:AP48)/45</f>
        <v>3.2314269117148191</v>
      </c>
      <c r="AQ49" s="9">
        <f>SUM(AQ4:AQ48)/45</f>
        <v>3.5066040612330274</v>
      </c>
    </row>
    <row r="50" spans="1:43" x14ac:dyDescent="0.25">
      <c r="A50" s="7" t="s">
        <v>68</v>
      </c>
      <c r="AO50" s="7" t="s">
        <v>68</v>
      </c>
    </row>
    <row r="51" spans="1:43" x14ac:dyDescent="0.25">
      <c r="A51" s="7" t="s">
        <v>69</v>
      </c>
      <c r="AO51" s="7" t="s">
        <v>69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P48"/>
  <sheetViews>
    <sheetView zoomScaleNormal="100" workbookViewId="0">
      <pane xSplit="1" ySplit="3" topLeftCell="AP14" activePane="bottomRight" state="frozen"/>
      <selection pane="topRight" activeCell="B1" sqref="B1"/>
      <selection pane="bottomLeft" activeCell="A4" sqref="A4"/>
      <selection pane="bottomRight" activeCell="A25" sqref="A25"/>
    </sheetView>
  </sheetViews>
  <sheetFormatPr defaultRowHeight="15" x14ac:dyDescent="0.25"/>
  <cols>
    <col min="1" max="1" width="25.42578125" style="7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3" width="17.28515625" hidden="1" customWidth="1"/>
    <col min="34" max="34" width="17.7109375" hidden="1" customWidth="1"/>
    <col min="35" max="35" width="18.85546875" hidden="1" customWidth="1"/>
    <col min="36" max="36" width="20.28515625" hidden="1" customWidth="1"/>
    <col min="37" max="40" width="9.140625" hidden="1" customWidth="1"/>
    <col min="41" max="41" width="20.140625" customWidth="1"/>
    <col min="42" max="42" width="22.7109375" customWidth="1"/>
  </cols>
  <sheetData>
    <row r="1" spans="1:42" x14ac:dyDescent="0.25">
      <c r="AC1" s="14" t="s">
        <v>0</v>
      </c>
      <c r="AD1" s="15"/>
      <c r="AE1" s="14" t="s">
        <v>0</v>
      </c>
      <c r="AF1" s="15"/>
      <c r="AG1" s="22" t="s">
        <v>1</v>
      </c>
      <c r="AH1" s="22"/>
      <c r="AI1" s="24" t="s">
        <v>2</v>
      </c>
      <c r="AJ1" s="25"/>
      <c r="AK1" s="17" t="s">
        <v>3</v>
      </c>
      <c r="AL1" s="18"/>
      <c r="AM1" s="18"/>
      <c r="AN1" s="19"/>
      <c r="AO1" s="29" t="s">
        <v>97</v>
      </c>
      <c r="AP1" s="29" t="s">
        <v>98</v>
      </c>
    </row>
    <row r="2" spans="1:42" x14ac:dyDescent="0.25">
      <c r="A2" s="5"/>
      <c r="B2" s="77" t="s">
        <v>6</v>
      </c>
      <c r="C2" s="78"/>
      <c r="D2" s="79"/>
      <c r="E2" s="77" t="s">
        <v>7</v>
      </c>
      <c r="F2" s="78"/>
      <c r="G2" s="78"/>
      <c r="H2" s="11"/>
      <c r="I2" s="10" t="s">
        <v>8</v>
      </c>
      <c r="J2" s="11"/>
      <c r="K2" s="12" t="s">
        <v>9</v>
      </c>
      <c r="L2" s="11"/>
      <c r="M2" s="12" t="s">
        <v>10</v>
      </c>
      <c r="N2" s="11"/>
      <c r="O2" s="12" t="s">
        <v>11</v>
      </c>
      <c r="P2" s="11"/>
      <c r="Q2" s="12" t="s">
        <v>12</v>
      </c>
      <c r="R2" s="10"/>
      <c r="S2" s="11"/>
      <c r="T2" s="12" t="s">
        <v>13</v>
      </c>
      <c r="U2" s="10"/>
      <c r="V2" s="11"/>
      <c r="W2" s="12" t="s">
        <v>14</v>
      </c>
      <c r="X2" s="10"/>
      <c r="Y2" s="11"/>
      <c r="Z2" s="80" t="s">
        <v>15</v>
      </c>
      <c r="AA2" s="81"/>
      <c r="AB2" s="82"/>
      <c r="AC2" s="14" t="s">
        <v>16</v>
      </c>
      <c r="AD2" s="15"/>
      <c r="AE2" s="14" t="s">
        <v>17</v>
      </c>
      <c r="AF2" s="15"/>
      <c r="AG2" s="22" t="s">
        <v>16</v>
      </c>
      <c r="AH2" s="22"/>
      <c r="AI2" s="22" t="s">
        <v>16</v>
      </c>
      <c r="AJ2" s="22"/>
      <c r="AK2" s="17" t="s">
        <v>16</v>
      </c>
      <c r="AL2" s="19"/>
      <c r="AM2" s="17" t="s">
        <v>17</v>
      </c>
      <c r="AN2" s="19"/>
      <c r="AO2" s="28"/>
      <c r="AP2" s="28"/>
    </row>
    <row r="3" spans="1:42" ht="21" x14ac:dyDescent="0.35">
      <c r="A3" s="6">
        <f>'30.06.2018'!A3</f>
        <v>43281</v>
      </c>
      <c r="B3" s="51" t="s">
        <v>19</v>
      </c>
      <c r="C3" s="51" t="s">
        <v>20</v>
      </c>
      <c r="D3" s="51" t="s">
        <v>21</v>
      </c>
      <c r="E3" s="13" t="s">
        <v>19</v>
      </c>
      <c r="F3" s="13" t="s">
        <v>22</v>
      </c>
      <c r="G3" s="13" t="s">
        <v>21</v>
      </c>
      <c r="H3" s="13" t="s">
        <v>23</v>
      </c>
      <c r="I3" s="51" t="s">
        <v>19</v>
      </c>
      <c r="J3" s="51" t="s">
        <v>20</v>
      </c>
      <c r="K3" s="51" t="s">
        <v>19</v>
      </c>
      <c r="L3" s="51" t="s">
        <v>20</v>
      </c>
      <c r="M3" s="51" t="s">
        <v>19</v>
      </c>
      <c r="N3" s="51" t="s">
        <v>20</v>
      </c>
      <c r="O3" s="51" t="s">
        <v>19</v>
      </c>
      <c r="P3" s="51" t="s">
        <v>20</v>
      </c>
      <c r="Q3" s="51" t="s">
        <v>19</v>
      </c>
      <c r="R3" s="51" t="s">
        <v>20</v>
      </c>
      <c r="S3" s="51" t="s">
        <v>24</v>
      </c>
      <c r="T3" s="51" t="s">
        <v>19</v>
      </c>
      <c r="U3" s="51" t="s">
        <v>20</v>
      </c>
      <c r="V3" s="51" t="s">
        <v>24</v>
      </c>
      <c r="W3" s="51" t="s">
        <v>19</v>
      </c>
      <c r="X3" s="51" t="s">
        <v>20</v>
      </c>
      <c r="Y3" s="51" t="s">
        <v>24</v>
      </c>
      <c r="Z3" s="51" t="s">
        <v>19</v>
      </c>
      <c r="AA3" s="51" t="s">
        <v>20</v>
      </c>
      <c r="AB3" s="51" t="s">
        <v>24</v>
      </c>
      <c r="AC3" s="16" t="s">
        <v>25</v>
      </c>
      <c r="AD3" s="16" t="s">
        <v>26</v>
      </c>
      <c r="AE3" s="16" t="s">
        <v>25</v>
      </c>
      <c r="AF3" s="16" t="s">
        <v>26</v>
      </c>
      <c r="AG3" s="23" t="s">
        <v>25</v>
      </c>
      <c r="AH3" s="23" t="s">
        <v>26</v>
      </c>
      <c r="AI3" s="23" t="s">
        <v>25</v>
      </c>
      <c r="AJ3" s="23" t="s">
        <v>26</v>
      </c>
      <c r="AK3" s="20" t="s">
        <v>25</v>
      </c>
      <c r="AL3" s="20" t="s">
        <v>26</v>
      </c>
      <c r="AM3" s="20" t="s">
        <v>25</v>
      </c>
      <c r="AN3" s="20" t="s">
        <v>26</v>
      </c>
      <c r="AO3" s="30"/>
      <c r="AP3" s="30"/>
    </row>
    <row r="4" spans="1:42" x14ac:dyDescent="0.25">
      <c r="A4" s="50" t="s">
        <v>27</v>
      </c>
      <c r="B4" s="42">
        <v>199.876</v>
      </c>
      <c r="C4" s="42">
        <v>69.174000000000007</v>
      </c>
      <c r="D4" s="42">
        <v>0</v>
      </c>
      <c r="E4" s="42">
        <v>198.52099999999999</v>
      </c>
      <c r="F4" s="42">
        <v>64.786000000000001</v>
      </c>
      <c r="G4" s="42">
        <v>0</v>
      </c>
      <c r="H4" s="42">
        <v>0</v>
      </c>
      <c r="I4" s="42">
        <v>1.33</v>
      </c>
      <c r="J4" s="42">
        <v>1.99</v>
      </c>
      <c r="K4" s="42">
        <v>2.1800000000000002</v>
      </c>
      <c r="L4" s="42">
        <v>3.07</v>
      </c>
      <c r="M4" s="42">
        <v>1.6</v>
      </c>
      <c r="N4" s="42">
        <v>2.38</v>
      </c>
      <c r="O4" s="42">
        <v>2.62</v>
      </c>
      <c r="P4" s="42">
        <v>3.68</v>
      </c>
      <c r="Q4" s="42">
        <v>267.30900000000003</v>
      </c>
      <c r="R4" s="42">
        <v>141.41499999999999</v>
      </c>
      <c r="S4" s="42">
        <v>0</v>
      </c>
      <c r="T4" s="42">
        <v>432.971</v>
      </c>
      <c r="U4" s="42">
        <v>198.88200000000001</v>
      </c>
      <c r="V4" s="42">
        <v>0</v>
      </c>
      <c r="W4" s="42">
        <v>0.104</v>
      </c>
      <c r="X4" s="42">
        <v>0.61399999999999999</v>
      </c>
      <c r="Y4" s="42">
        <v>0</v>
      </c>
      <c r="Z4" s="42">
        <v>0.10299999999999999</v>
      </c>
      <c r="AA4" s="42">
        <v>0.61499999999999999</v>
      </c>
      <c r="AB4" s="42">
        <v>0</v>
      </c>
      <c r="AC4" s="42">
        <f>W4/B4</f>
        <v>5.2032260001200746E-4</v>
      </c>
      <c r="AD4" s="42">
        <f>Z4/E4</f>
        <v>5.1883679812211305E-4</v>
      </c>
      <c r="AE4" s="42">
        <f>(X4+Y4)/(C4+D4)</f>
        <v>8.8761673461127E-3</v>
      </c>
      <c r="AF4" s="42">
        <f>(AA4+AB4)/(F4+G4)</f>
        <v>9.4927916525175196E-3</v>
      </c>
      <c r="AG4" s="42">
        <f>I4+AC4</f>
        <v>1.3305203226000122</v>
      </c>
      <c r="AH4" s="42">
        <f>K4+AD4</f>
        <v>2.1805188367981221</v>
      </c>
      <c r="AI4" s="43">
        <f>AG4*1.2</f>
        <v>1.5966243871200145</v>
      </c>
      <c r="AJ4" s="43">
        <f>AH4*1.2</f>
        <v>2.6166226041577465</v>
      </c>
      <c r="AK4" s="43">
        <f t="shared" ref="AK4:AK26" si="0">(Q4+W4)/B4</f>
        <v>1.3378944945866438</v>
      </c>
      <c r="AL4" s="43">
        <f t="shared" ref="AL4:AL26" si="1">(T4+Z4)/E4</f>
        <v>2.1815022088343299</v>
      </c>
      <c r="AM4" s="43">
        <f t="shared" ref="AM4:AM26" si="2">(R4+X4)/C4</f>
        <v>2.0532136351808479</v>
      </c>
      <c r="AN4" s="43">
        <f t="shared" ref="AN4:AN26" si="3">(U4+V4+AA4+AB4)/(F4+G4)</f>
        <v>3.0793226931744515</v>
      </c>
      <c r="AO4" s="43">
        <f>'30.06.2018'!AM4+'30.06.2018'!AN4</f>
        <v>2.8691348724081687</v>
      </c>
      <c r="AP4" s="43">
        <f>'30.06.2018'!AO4+'30.06.2018'!AP4</f>
        <v>3.0395892245099927</v>
      </c>
    </row>
    <row r="5" spans="1:42" x14ac:dyDescent="0.25">
      <c r="A5" s="50" t="s">
        <v>28</v>
      </c>
      <c r="B5" s="42">
        <v>190.68600000000001</v>
      </c>
      <c r="C5" s="42">
        <v>108.126</v>
      </c>
      <c r="D5" s="42">
        <v>0</v>
      </c>
      <c r="E5" s="42">
        <v>182.72499999999999</v>
      </c>
      <c r="F5" s="42">
        <v>92.804000000000002</v>
      </c>
      <c r="G5" s="42">
        <v>0</v>
      </c>
      <c r="H5" s="42"/>
      <c r="I5" s="42">
        <v>0.9</v>
      </c>
      <c r="J5" s="42">
        <v>0.9</v>
      </c>
      <c r="K5" s="42">
        <v>1.0900000000000001</v>
      </c>
      <c r="L5" s="42">
        <v>1.0900000000000001</v>
      </c>
      <c r="M5" s="42">
        <v>1.08</v>
      </c>
      <c r="N5" s="42">
        <v>1.08</v>
      </c>
      <c r="O5" s="42">
        <v>1.3080000000000001</v>
      </c>
      <c r="P5" s="42">
        <v>1.3080000000000001</v>
      </c>
      <c r="Q5" s="42">
        <v>159.125</v>
      </c>
      <c r="R5" s="42">
        <v>84.135999999999996</v>
      </c>
      <c r="S5" s="42">
        <v>0</v>
      </c>
      <c r="T5" s="42">
        <v>192.10599999999999</v>
      </c>
      <c r="U5" s="42">
        <v>120.03400000000001</v>
      </c>
      <c r="V5" s="42">
        <v>0</v>
      </c>
      <c r="W5" s="42">
        <v>0</v>
      </c>
      <c r="X5" s="42">
        <v>0</v>
      </c>
      <c r="Y5" s="42">
        <v>0</v>
      </c>
      <c r="Z5" s="42">
        <v>0</v>
      </c>
      <c r="AA5" s="42">
        <v>0</v>
      </c>
      <c r="AB5" s="42">
        <v>0</v>
      </c>
      <c r="AC5" s="42">
        <f t="shared" ref="AC5:AC46" si="4">W5/B5</f>
        <v>0</v>
      </c>
      <c r="AD5" s="42">
        <f t="shared" ref="AD5:AD46" si="5">Z5/E5</f>
        <v>0</v>
      </c>
      <c r="AE5" s="42">
        <f t="shared" ref="AE5:AE46" si="6">(X5+Y5)/(C5+D5)</f>
        <v>0</v>
      </c>
      <c r="AF5" s="42">
        <f t="shared" ref="AF5:AF46" si="7">(AA5+AB5)/(F5+G5)</f>
        <v>0</v>
      </c>
      <c r="AG5" s="42">
        <f t="shared" ref="AG5:AG46" si="8">I5+AC5</f>
        <v>0.9</v>
      </c>
      <c r="AH5" s="42">
        <f t="shared" ref="AH5:AH46" si="9">K5+AD5</f>
        <v>1.0900000000000001</v>
      </c>
      <c r="AI5" s="43">
        <f t="shared" ref="AI5:AJ46" si="10">AG5*1.2</f>
        <v>1.08</v>
      </c>
      <c r="AJ5" s="43">
        <f t="shared" si="10"/>
        <v>1.3080000000000001</v>
      </c>
      <c r="AK5" s="43">
        <f t="shared" si="0"/>
        <v>0.83448706250065552</v>
      </c>
      <c r="AL5" s="43">
        <f t="shared" si="1"/>
        <v>1.0513394445204542</v>
      </c>
      <c r="AM5" s="43">
        <f t="shared" si="2"/>
        <v>0.77812921961415382</v>
      </c>
      <c r="AN5" s="43">
        <f t="shared" si="3"/>
        <v>1.2934140769794407</v>
      </c>
      <c r="AO5" s="43">
        <f>'30.06.2018'!AM5+'30.06.2018'!AN5</f>
        <v>2.724544001796894</v>
      </c>
      <c r="AP5" s="43">
        <f>'30.06.2018'!AO5+'30.06.2018'!AP5</f>
        <v>2.959025599769352</v>
      </c>
    </row>
    <row r="6" spans="1:42" s="21" customFormat="1" x14ac:dyDescent="0.25">
      <c r="A6" s="50" t="s">
        <v>104</v>
      </c>
      <c r="B6" s="64">
        <v>44.539000000000001</v>
      </c>
      <c r="C6" s="64">
        <v>0</v>
      </c>
      <c r="D6" s="64">
        <v>0</v>
      </c>
      <c r="E6" s="64">
        <v>43.347999999999999</v>
      </c>
      <c r="F6" s="64">
        <v>0</v>
      </c>
      <c r="G6" s="64">
        <v>0</v>
      </c>
      <c r="H6" s="64"/>
      <c r="I6" s="64">
        <v>0.73</v>
      </c>
      <c r="J6" s="64"/>
      <c r="K6" s="64">
        <v>0.59</v>
      </c>
      <c r="L6" s="64"/>
      <c r="M6" s="64">
        <v>0.88</v>
      </c>
      <c r="N6" s="64"/>
      <c r="O6" s="64">
        <v>0.71</v>
      </c>
      <c r="P6" s="64"/>
      <c r="Q6" s="64">
        <v>32.47</v>
      </c>
      <c r="R6" s="64"/>
      <c r="S6" s="64"/>
      <c r="T6" s="64">
        <v>25.533000000000001</v>
      </c>
      <c r="U6" s="64"/>
      <c r="V6" s="64"/>
      <c r="W6" s="64">
        <v>7.8680000000000003</v>
      </c>
      <c r="X6" s="64"/>
      <c r="Y6" s="64"/>
      <c r="Z6" s="64">
        <v>5.8470000000000004</v>
      </c>
      <c r="AA6" s="64"/>
      <c r="AB6" s="64"/>
      <c r="AC6" s="64">
        <f t="shared" si="4"/>
        <v>0.17665416825703317</v>
      </c>
      <c r="AD6" s="64">
        <f t="shared" si="5"/>
        <v>0.13488511580695767</v>
      </c>
      <c r="AE6" s="64"/>
      <c r="AF6" s="64"/>
      <c r="AG6" s="42">
        <f t="shared" si="8"/>
        <v>0.90665416825703316</v>
      </c>
      <c r="AH6" s="42">
        <f t="shared" si="9"/>
        <v>0.72488511580695758</v>
      </c>
      <c r="AI6" s="43">
        <f t="shared" si="10"/>
        <v>1.0879850019084398</v>
      </c>
      <c r="AJ6" s="43">
        <f t="shared" si="10"/>
        <v>0.86986213896834907</v>
      </c>
      <c r="AK6" s="65">
        <f t="shared" si="0"/>
        <v>0.90567816969397608</v>
      </c>
      <c r="AL6" s="65">
        <f t="shared" si="1"/>
        <v>0.72390883085724844</v>
      </c>
      <c r="AM6" s="65"/>
      <c r="AN6" s="65"/>
      <c r="AO6" s="43">
        <f>'30.06.2018'!AM6+'30.06.2018'!AN6</f>
        <v>1.5395271630270482</v>
      </c>
      <c r="AP6" s="43">
        <f>'30.06.2018'!AO6+'30.06.2018'!AP6</f>
        <v>0</v>
      </c>
    </row>
    <row r="7" spans="1:42" x14ac:dyDescent="0.25">
      <c r="A7" s="50" t="s">
        <v>29</v>
      </c>
      <c r="B7" s="42">
        <v>197.69200000000001</v>
      </c>
      <c r="C7" s="42">
        <v>90.843000000000004</v>
      </c>
      <c r="D7" s="42">
        <v>0</v>
      </c>
      <c r="E7" s="42">
        <v>189.559</v>
      </c>
      <c r="F7" s="42">
        <v>85.828999999999994</v>
      </c>
      <c r="G7" s="42">
        <v>0</v>
      </c>
      <c r="H7" s="42"/>
      <c r="I7" s="57">
        <f>Q7/B7</f>
        <v>0.79925338405195956</v>
      </c>
      <c r="J7" s="57">
        <f>R7/C7</f>
        <v>0.80154772519621764</v>
      </c>
      <c r="K7" s="57">
        <f>T7/E7</f>
        <v>1.0993674792544803</v>
      </c>
      <c r="L7" s="57">
        <f>U7/F7</f>
        <v>1.6965011825839753</v>
      </c>
      <c r="M7" s="43">
        <f t="shared" ref="M7:P8" si="11">I7*1.2</f>
        <v>0.95910406086235145</v>
      </c>
      <c r="N7" s="43">
        <f t="shared" si="11"/>
        <v>0.96185727023546108</v>
      </c>
      <c r="O7" s="43">
        <f t="shared" si="11"/>
        <v>1.3192409751053764</v>
      </c>
      <c r="P7" s="43">
        <f t="shared" si="11"/>
        <v>2.0358014191007703</v>
      </c>
      <c r="Q7" s="42">
        <v>158.006</v>
      </c>
      <c r="R7" s="42">
        <v>72.814999999999998</v>
      </c>
      <c r="S7" s="42">
        <v>0</v>
      </c>
      <c r="T7" s="42">
        <v>208.39500000000001</v>
      </c>
      <c r="U7" s="42">
        <v>145.60900000000001</v>
      </c>
      <c r="V7" s="42">
        <v>0</v>
      </c>
      <c r="W7" s="42"/>
      <c r="X7" s="42"/>
      <c r="Y7" s="42"/>
      <c r="Z7" s="42"/>
      <c r="AA7" s="42"/>
      <c r="AB7" s="42"/>
      <c r="AC7" s="42">
        <f t="shared" si="4"/>
        <v>0</v>
      </c>
      <c r="AD7" s="42">
        <f t="shared" si="5"/>
        <v>0</v>
      </c>
      <c r="AE7" s="42">
        <f t="shared" si="6"/>
        <v>0</v>
      </c>
      <c r="AF7" s="42">
        <f t="shared" si="7"/>
        <v>0</v>
      </c>
      <c r="AG7" s="42">
        <f t="shared" si="8"/>
        <v>0.79925338405195956</v>
      </c>
      <c r="AH7" s="42">
        <f t="shared" si="9"/>
        <v>1.0993674792544803</v>
      </c>
      <c r="AI7" s="43">
        <f t="shared" si="10"/>
        <v>0.95910406086235145</v>
      </c>
      <c r="AJ7" s="43">
        <f t="shared" si="10"/>
        <v>1.3192409751053764</v>
      </c>
      <c r="AK7" s="43">
        <f t="shared" si="0"/>
        <v>0.79925338405195956</v>
      </c>
      <c r="AL7" s="43">
        <f t="shared" si="1"/>
        <v>1.0993674792544803</v>
      </c>
      <c r="AM7" s="43">
        <f t="shared" si="2"/>
        <v>0.80154772519621764</v>
      </c>
      <c r="AN7" s="43">
        <f t="shared" si="3"/>
        <v>1.6965011825839753</v>
      </c>
      <c r="AO7" s="43">
        <f>'30.06.2018'!AM7+'30.06.2018'!AN7</f>
        <v>2.3978528264361993</v>
      </c>
      <c r="AP7" s="43">
        <f>'30.06.2018'!AO7+'30.06.2018'!AP7</f>
        <v>2.4810315004820409</v>
      </c>
    </row>
    <row r="8" spans="1:42" x14ac:dyDescent="0.25">
      <c r="A8" s="50" t="s">
        <v>30</v>
      </c>
      <c r="B8" s="42">
        <v>197.69200000000001</v>
      </c>
      <c r="C8" s="42">
        <v>90.843000000000004</v>
      </c>
      <c r="D8" s="42">
        <v>0</v>
      </c>
      <c r="E8" s="42">
        <v>189.559</v>
      </c>
      <c r="F8" s="42">
        <v>85.828999999999994</v>
      </c>
      <c r="G8" s="42">
        <v>0</v>
      </c>
      <c r="H8" s="42"/>
      <c r="I8" s="57">
        <f>Q8/B8</f>
        <v>0.79925338405195956</v>
      </c>
      <c r="J8" s="57">
        <f>R8/C8</f>
        <v>0.80154772519621764</v>
      </c>
      <c r="K8" s="57">
        <f>T8/E8</f>
        <v>1.0993674792544803</v>
      </c>
      <c r="L8" s="57">
        <f>U8/F8</f>
        <v>1.6965011825839753</v>
      </c>
      <c r="M8" s="43">
        <f t="shared" si="11"/>
        <v>0.95910406086235145</v>
      </c>
      <c r="N8" s="43">
        <f t="shared" si="11"/>
        <v>0.96185727023546108</v>
      </c>
      <c r="O8" s="43">
        <f t="shared" si="11"/>
        <v>1.3192409751053764</v>
      </c>
      <c r="P8" s="43">
        <f t="shared" si="11"/>
        <v>2.0358014191007703</v>
      </c>
      <c r="Q8" s="42">
        <v>158.006</v>
      </c>
      <c r="R8" s="42">
        <v>72.814999999999998</v>
      </c>
      <c r="S8" s="42">
        <v>0</v>
      </c>
      <c r="T8" s="42">
        <v>208.39500000000001</v>
      </c>
      <c r="U8" s="42">
        <v>145.60900000000001</v>
      </c>
      <c r="V8" s="42">
        <v>0</v>
      </c>
      <c r="W8" s="42"/>
      <c r="X8" s="42"/>
      <c r="Y8" s="42"/>
      <c r="Z8" s="42"/>
      <c r="AA8" s="42"/>
      <c r="AB8" s="42"/>
      <c r="AC8" s="42">
        <f t="shared" ref="AC8" si="12">W8/B8</f>
        <v>0</v>
      </c>
      <c r="AD8" s="42">
        <f t="shared" ref="AD8" si="13">Z8/E8</f>
        <v>0</v>
      </c>
      <c r="AE8" s="42">
        <f t="shared" ref="AE8" si="14">(X8+Y8)/(C8+D8)</f>
        <v>0</v>
      </c>
      <c r="AF8" s="42">
        <f t="shared" ref="AF8" si="15">(AA8+AB8)/(F8+G8)</f>
        <v>0</v>
      </c>
      <c r="AG8" s="42">
        <f t="shared" ref="AG8" si="16">I8+AC8</f>
        <v>0.79925338405195956</v>
      </c>
      <c r="AH8" s="42">
        <f t="shared" ref="AH8" si="17">K8+AD8</f>
        <v>1.0993674792544803</v>
      </c>
      <c r="AI8" s="43">
        <f t="shared" ref="AI8" si="18">AG8*1.2</f>
        <v>0.95910406086235145</v>
      </c>
      <c r="AJ8" s="43">
        <f t="shared" ref="AJ8" si="19">AH8*1.2</f>
        <v>1.3192409751053764</v>
      </c>
      <c r="AK8" s="43">
        <f t="shared" ref="AK8" si="20">(Q8+W8)/B8</f>
        <v>0.79925338405195956</v>
      </c>
      <c r="AL8" s="43">
        <f t="shared" ref="AL8" si="21">(T8+Z8)/E8</f>
        <v>1.0993674792544803</v>
      </c>
      <c r="AM8" s="43">
        <f t="shared" ref="AM8" si="22">(R8+X8)/C8</f>
        <v>0.80154772519621764</v>
      </c>
      <c r="AN8" s="43">
        <f t="shared" ref="AN8" si="23">(U8+V8+AA8+AB8)/(F8+G8)</f>
        <v>1.6965011825839753</v>
      </c>
      <c r="AO8" s="43">
        <f>'30.06.2018'!AM8+'30.06.2018'!AN8</f>
        <v>2.7210602169644158</v>
      </c>
      <c r="AP8" s="43">
        <f>'30.06.2018'!AO8+'30.06.2018'!AP8</f>
        <v>2.6568569655390615</v>
      </c>
    </row>
    <row r="9" spans="1:42" x14ac:dyDescent="0.25">
      <c r="A9" s="50" t="s">
        <v>31</v>
      </c>
      <c r="B9" s="42">
        <v>21.403300000000002</v>
      </c>
      <c r="C9" s="42">
        <v>7.2202000000000002</v>
      </c>
      <c r="D9" s="42">
        <v>0</v>
      </c>
      <c r="E9" s="42">
        <v>20.667999999999999</v>
      </c>
      <c r="F9" s="42">
        <v>6.8114999999999997</v>
      </c>
      <c r="G9" s="42">
        <v>0</v>
      </c>
      <c r="H9" s="42"/>
      <c r="I9" s="42">
        <v>0.88</v>
      </c>
      <c r="J9" s="42">
        <v>1.05</v>
      </c>
      <c r="K9" s="42">
        <v>1.3</v>
      </c>
      <c r="L9" s="42">
        <v>1.56</v>
      </c>
      <c r="M9" s="42">
        <v>1.06</v>
      </c>
      <c r="N9" s="42">
        <v>1.26</v>
      </c>
      <c r="O9" s="42">
        <v>1.56</v>
      </c>
      <c r="P9" s="42">
        <v>1.87</v>
      </c>
      <c r="Q9" s="42">
        <v>18.835599999999999</v>
      </c>
      <c r="R9" s="42">
        <v>7.5952000000000002</v>
      </c>
      <c r="S9" s="42">
        <v>0</v>
      </c>
      <c r="T9" s="42">
        <v>26.8597</v>
      </c>
      <c r="U9" s="42">
        <v>10.6469</v>
      </c>
      <c r="V9" s="42">
        <v>0</v>
      </c>
      <c r="W9" s="42"/>
      <c r="X9" s="42"/>
      <c r="Y9" s="42"/>
      <c r="Z9" s="42"/>
      <c r="AA9" s="42"/>
      <c r="AB9" s="42"/>
      <c r="AC9" s="42">
        <f t="shared" si="4"/>
        <v>0</v>
      </c>
      <c r="AD9" s="42">
        <f t="shared" si="5"/>
        <v>0</v>
      </c>
      <c r="AE9" s="42">
        <f t="shared" si="6"/>
        <v>0</v>
      </c>
      <c r="AF9" s="42">
        <f t="shared" si="7"/>
        <v>0</v>
      </c>
      <c r="AG9" s="42">
        <f t="shared" si="8"/>
        <v>0.88</v>
      </c>
      <c r="AH9" s="42">
        <f t="shared" si="9"/>
        <v>1.3</v>
      </c>
      <c r="AI9" s="43">
        <f t="shared" si="10"/>
        <v>1.056</v>
      </c>
      <c r="AJ9" s="43">
        <f t="shared" si="10"/>
        <v>1.56</v>
      </c>
      <c r="AK9" s="43">
        <f t="shared" si="0"/>
        <v>0.88003251834997398</v>
      </c>
      <c r="AL9" s="43">
        <f t="shared" si="1"/>
        <v>1.2995790594155217</v>
      </c>
      <c r="AM9" s="43">
        <f t="shared" si="2"/>
        <v>1.0519376194565246</v>
      </c>
      <c r="AN9" s="43">
        <f t="shared" si="3"/>
        <v>1.5630771489392941</v>
      </c>
      <c r="AO9" s="43">
        <f>'30.06.2018'!AM9+'30.06.2018'!AN9</f>
        <v>3.0961924911823271</v>
      </c>
      <c r="AP9" s="43">
        <f>'30.06.2018'!AO9+'30.06.2018'!AP9</f>
        <v>3.2917016777437134</v>
      </c>
    </row>
    <row r="10" spans="1:42" s="21" customFormat="1" x14ac:dyDescent="0.25">
      <c r="A10" s="50" t="s">
        <v>32</v>
      </c>
      <c r="B10" s="64">
        <v>12.874000000000001</v>
      </c>
      <c r="C10" s="64">
        <v>3.2320000000000002</v>
      </c>
      <c r="D10" s="64">
        <v>0</v>
      </c>
      <c r="E10" s="64">
        <v>12.874000000000001</v>
      </c>
      <c r="F10" s="64">
        <v>3.2320000000000002</v>
      </c>
      <c r="G10" s="64">
        <v>0</v>
      </c>
      <c r="H10" s="64">
        <v>44.454999999999998</v>
      </c>
      <c r="I10" s="64">
        <v>0.95</v>
      </c>
      <c r="J10" s="64">
        <v>0.95</v>
      </c>
      <c r="K10" s="64">
        <v>1.1299999999999999</v>
      </c>
      <c r="L10" s="64">
        <v>1.1299999999999999</v>
      </c>
      <c r="M10" s="64">
        <v>1.1399999999999999</v>
      </c>
      <c r="N10" s="64">
        <v>1.1399999999999999</v>
      </c>
      <c r="O10" s="64">
        <v>1.36</v>
      </c>
      <c r="P10" s="64">
        <v>1.36</v>
      </c>
      <c r="Q10" s="64">
        <v>9.3949999999999996</v>
      </c>
      <c r="R10" s="64">
        <v>2.911</v>
      </c>
      <c r="S10" s="64">
        <v>0</v>
      </c>
      <c r="T10" s="64">
        <v>15.593999999999999</v>
      </c>
      <c r="U10" s="64">
        <v>3.556</v>
      </c>
      <c r="V10" s="64">
        <v>9.2550000000000008</v>
      </c>
      <c r="W10" s="64"/>
      <c r="X10" s="64"/>
      <c r="Y10" s="64"/>
      <c r="Z10" s="64"/>
      <c r="AA10" s="64"/>
      <c r="AB10" s="64"/>
      <c r="AC10" s="64">
        <f t="shared" si="4"/>
        <v>0</v>
      </c>
      <c r="AD10" s="64">
        <f t="shared" si="5"/>
        <v>0</v>
      </c>
      <c r="AE10" s="64">
        <f t="shared" si="6"/>
        <v>0</v>
      </c>
      <c r="AF10" s="64">
        <f t="shared" si="7"/>
        <v>0</v>
      </c>
      <c r="AG10" s="42">
        <f t="shared" si="8"/>
        <v>0.95</v>
      </c>
      <c r="AH10" s="42">
        <f t="shared" si="9"/>
        <v>1.1299999999999999</v>
      </c>
      <c r="AI10" s="43">
        <f t="shared" si="10"/>
        <v>1.1399999999999999</v>
      </c>
      <c r="AJ10" s="43">
        <f t="shared" si="10"/>
        <v>1.3559999999999999</v>
      </c>
      <c r="AK10" s="65">
        <f t="shared" si="0"/>
        <v>0.72976541867329492</v>
      </c>
      <c r="AL10" s="65">
        <f t="shared" si="1"/>
        <v>1.2112785459064781</v>
      </c>
      <c r="AM10" s="65">
        <f t="shared" si="2"/>
        <v>0.90068069306930687</v>
      </c>
      <c r="AN10" s="65">
        <f t="shared" si="3"/>
        <v>3.9637995049504946</v>
      </c>
      <c r="AO10" s="43">
        <f>'30.06.2018'!AM10+'30.06.2018'!AN10</f>
        <v>2.0774899593964915</v>
      </c>
      <c r="AP10" s="43">
        <f>'30.06.2018'!AO10+'30.06.2018'!AP10</f>
        <v>2.077624503156418</v>
      </c>
    </row>
    <row r="11" spans="1:42" x14ac:dyDescent="0.25">
      <c r="A11" s="50" t="s">
        <v>33</v>
      </c>
      <c r="B11" s="42">
        <v>920.88</v>
      </c>
      <c r="C11" s="42">
        <v>139.12299999999999</v>
      </c>
      <c r="D11" s="42">
        <v>0</v>
      </c>
      <c r="E11" s="42">
        <v>810.15499999999997</v>
      </c>
      <c r="F11" s="42">
        <v>138.42400000000001</v>
      </c>
      <c r="G11" s="42">
        <v>0</v>
      </c>
      <c r="H11" s="42"/>
      <c r="I11" s="42">
        <v>0.61</v>
      </c>
      <c r="J11" s="42">
        <v>0.71</v>
      </c>
      <c r="K11" s="42">
        <v>0.8</v>
      </c>
      <c r="L11" s="42">
        <v>0.84</v>
      </c>
      <c r="M11" s="42">
        <v>0.73199999999999998</v>
      </c>
      <c r="N11" s="42">
        <v>0.85199999999999998</v>
      </c>
      <c r="O11" s="42">
        <v>0.96</v>
      </c>
      <c r="P11" s="42">
        <v>1.008</v>
      </c>
      <c r="Q11" s="42">
        <v>559.827</v>
      </c>
      <c r="R11" s="42">
        <v>99.11</v>
      </c>
      <c r="S11" s="42">
        <v>0</v>
      </c>
      <c r="T11" s="42">
        <v>644.548</v>
      </c>
      <c r="U11" s="42">
        <v>116.55200000000001</v>
      </c>
      <c r="V11" s="42">
        <v>0</v>
      </c>
      <c r="W11" s="42">
        <v>10.1</v>
      </c>
      <c r="X11" s="42">
        <v>14.377000000000001</v>
      </c>
      <c r="Y11" s="42">
        <v>0</v>
      </c>
      <c r="Z11" s="42">
        <v>0</v>
      </c>
      <c r="AA11" s="42">
        <v>0</v>
      </c>
      <c r="AB11" s="42">
        <v>0</v>
      </c>
      <c r="AC11" s="42">
        <f t="shared" si="4"/>
        <v>1.0967769959169489E-2</v>
      </c>
      <c r="AD11" s="42">
        <f t="shared" si="5"/>
        <v>0</v>
      </c>
      <c r="AE11" s="42">
        <f t="shared" si="6"/>
        <v>0.10334020974245813</v>
      </c>
      <c r="AF11" s="42">
        <f t="shared" si="7"/>
        <v>0</v>
      </c>
      <c r="AG11" s="42">
        <f t="shared" si="8"/>
        <v>0.62096776995916947</v>
      </c>
      <c r="AH11" s="42">
        <f t="shared" si="9"/>
        <v>0.8</v>
      </c>
      <c r="AI11" s="43">
        <f t="shared" si="10"/>
        <v>0.74516132395100332</v>
      </c>
      <c r="AJ11" s="43">
        <f t="shared" si="10"/>
        <v>0.96</v>
      </c>
      <c r="AK11" s="43">
        <f t="shared" si="0"/>
        <v>0.61889388411085056</v>
      </c>
      <c r="AL11" s="43">
        <f t="shared" si="1"/>
        <v>0.79558602983379723</v>
      </c>
      <c r="AM11" s="43">
        <f t="shared" si="2"/>
        <v>0.81573140314685566</v>
      </c>
      <c r="AN11" s="43">
        <f t="shared" si="3"/>
        <v>0.84199271802577591</v>
      </c>
      <c r="AO11" s="43">
        <f>'30.06.2018'!AM11+'30.06.2018'!AN11</f>
        <v>1.9460838240167742</v>
      </c>
      <c r="AP11" s="43">
        <f>'30.06.2018'!AO11+'30.06.2018'!AP11</f>
        <v>2.283807056371399</v>
      </c>
    </row>
    <row r="12" spans="1:42" x14ac:dyDescent="0.25">
      <c r="A12" s="50" t="s">
        <v>34</v>
      </c>
      <c r="B12" s="42">
        <v>60.89</v>
      </c>
      <c r="C12" s="42">
        <v>19.367999999999999</v>
      </c>
      <c r="D12" s="42">
        <v>6.8000000000000005E-2</v>
      </c>
      <c r="E12" s="42">
        <v>60.308999999999997</v>
      </c>
      <c r="F12" s="42">
        <v>23.094000000000001</v>
      </c>
      <c r="G12" s="42">
        <v>3.5999999999999997E-2</v>
      </c>
      <c r="H12" s="42">
        <v>9.99</v>
      </c>
      <c r="I12" s="42">
        <v>0.98</v>
      </c>
      <c r="J12" s="42">
        <v>0.98</v>
      </c>
      <c r="K12" s="42">
        <v>1.3</v>
      </c>
      <c r="L12" s="42">
        <v>1.3</v>
      </c>
      <c r="M12" s="42">
        <v>1.1759999999999999</v>
      </c>
      <c r="N12" s="42">
        <v>1.1759999999999999</v>
      </c>
      <c r="O12" s="42">
        <v>1.56</v>
      </c>
      <c r="P12" s="42">
        <v>1.56</v>
      </c>
      <c r="Q12" s="42">
        <v>59.665999999999997</v>
      </c>
      <c r="R12" s="42">
        <v>18.995000000000001</v>
      </c>
      <c r="S12" s="42">
        <v>6.7000000000000004E-2</v>
      </c>
      <c r="T12" s="42">
        <v>78.400999999999996</v>
      </c>
      <c r="U12" s="42">
        <v>29.277999999999999</v>
      </c>
      <c r="V12" s="42">
        <v>4.7E-2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f t="shared" si="4"/>
        <v>0</v>
      </c>
      <c r="AD12" s="42">
        <f t="shared" si="5"/>
        <v>0</v>
      </c>
      <c r="AE12" s="42">
        <f t="shared" si="6"/>
        <v>0</v>
      </c>
      <c r="AF12" s="42">
        <f t="shared" si="7"/>
        <v>0</v>
      </c>
      <c r="AG12" s="42">
        <f t="shared" si="8"/>
        <v>0.98</v>
      </c>
      <c r="AH12" s="42">
        <f t="shared" si="9"/>
        <v>1.3</v>
      </c>
      <c r="AI12" s="43">
        <f t="shared" si="10"/>
        <v>1.1759999999999999</v>
      </c>
      <c r="AJ12" s="43">
        <f t="shared" si="10"/>
        <v>1.56</v>
      </c>
      <c r="AK12" s="43">
        <f t="shared" si="0"/>
        <v>0.97989817704056492</v>
      </c>
      <c r="AL12" s="43">
        <f t="shared" si="1"/>
        <v>1.299988393108823</v>
      </c>
      <c r="AM12" s="43">
        <f t="shared" si="2"/>
        <v>0.98074142916150364</v>
      </c>
      <c r="AN12" s="43">
        <f t="shared" si="3"/>
        <v>1.2678339818417639</v>
      </c>
      <c r="AO12" s="43">
        <f>'30.06.2018'!AM12+'30.06.2018'!AN12</f>
        <v>2.6699959657959811</v>
      </c>
      <c r="AP12" s="43">
        <f>'30.06.2018'!AO12+'30.06.2018'!AP12</f>
        <v>2.6162930671751505</v>
      </c>
    </row>
    <row r="13" spans="1:42" s="21" customFormat="1" x14ac:dyDescent="0.25">
      <c r="A13" s="50" t="s">
        <v>35</v>
      </c>
      <c r="B13" s="64">
        <v>36.872999999999998</v>
      </c>
      <c r="C13" s="64">
        <v>11.788</v>
      </c>
      <c r="D13" s="64">
        <v>0</v>
      </c>
      <c r="E13" s="64">
        <v>36.313000000000002</v>
      </c>
      <c r="F13" s="64">
        <v>7.87</v>
      </c>
      <c r="G13" s="64">
        <v>0</v>
      </c>
      <c r="H13" s="64"/>
      <c r="I13" s="64">
        <v>0.8</v>
      </c>
      <c r="J13" s="64">
        <v>0.8</v>
      </c>
      <c r="K13" s="64">
        <v>1.6</v>
      </c>
      <c r="L13" s="64">
        <v>1.6</v>
      </c>
      <c r="M13" s="64">
        <v>0.96</v>
      </c>
      <c r="N13" s="64">
        <v>0.96</v>
      </c>
      <c r="O13" s="64">
        <v>1.92</v>
      </c>
      <c r="P13" s="64">
        <v>1.92</v>
      </c>
      <c r="Q13" s="64">
        <v>25.811</v>
      </c>
      <c r="R13" s="64">
        <v>8.2520000000000007</v>
      </c>
      <c r="S13" s="64">
        <v>0</v>
      </c>
      <c r="T13" s="64">
        <v>53.38</v>
      </c>
      <c r="U13" s="64">
        <v>11.569000000000001</v>
      </c>
      <c r="V13" s="64"/>
      <c r="W13" s="64"/>
      <c r="X13" s="64"/>
      <c r="Y13" s="64"/>
      <c r="Z13" s="64"/>
      <c r="AA13" s="64"/>
      <c r="AB13" s="64"/>
      <c r="AC13" s="64">
        <f t="shared" si="4"/>
        <v>0</v>
      </c>
      <c r="AD13" s="64">
        <f t="shared" si="5"/>
        <v>0</v>
      </c>
      <c r="AE13" s="64">
        <f t="shared" si="6"/>
        <v>0</v>
      </c>
      <c r="AF13" s="64">
        <f t="shared" si="7"/>
        <v>0</v>
      </c>
      <c r="AG13" s="42">
        <f t="shared" si="8"/>
        <v>0.8</v>
      </c>
      <c r="AH13" s="42">
        <f t="shared" si="9"/>
        <v>1.6</v>
      </c>
      <c r="AI13" s="43">
        <f t="shared" si="10"/>
        <v>0.96</v>
      </c>
      <c r="AJ13" s="43">
        <f t="shared" si="10"/>
        <v>1.92</v>
      </c>
      <c r="AK13" s="65">
        <f t="shared" si="0"/>
        <v>0.69999728798850114</v>
      </c>
      <c r="AL13" s="65">
        <f t="shared" si="1"/>
        <v>1.4699969707818137</v>
      </c>
      <c r="AM13" s="65">
        <f t="shared" si="2"/>
        <v>0.70003393281303028</v>
      </c>
      <c r="AN13" s="65">
        <f t="shared" si="3"/>
        <v>1.470012706480305</v>
      </c>
      <c r="AO13" s="43">
        <f>'30.06.2018'!AM13+'30.06.2018'!AN13</f>
        <v>3.4140265128582303</v>
      </c>
      <c r="AP13" s="43">
        <f>'30.06.2018'!AO13+'30.06.2018'!AP13</f>
        <v>2.8799810095981822</v>
      </c>
    </row>
    <row r="14" spans="1:42" x14ac:dyDescent="0.25">
      <c r="A14" s="50" t="s">
        <v>36</v>
      </c>
      <c r="B14" s="42">
        <v>46.732999999999997</v>
      </c>
      <c r="C14" s="42">
        <v>23.170999999999999</v>
      </c>
      <c r="D14" s="42">
        <v>0</v>
      </c>
      <c r="E14" s="42">
        <v>42.805</v>
      </c>
      <c r="F14" s="42">
        <v>17.260000000000002</v>
      </c>
      <c r="G14" s="42">
        <v>0</v>
      </c>
      <c r="H14" s="42"/>
      <c r="I14" s="42">
        <v>1.1499999999999999</v>
      </c>
      <c r="J14" s="42">
        <v>1.21</v>
      </c>
      <c r="K14" s="42">
        <v>1.3</v>
      </c>
      <c r="L14" s="42">
        <v>1.33</v>
      </c>
      <c r="M14" s="42">
        <v>1.38</v>
      </c>
      <c r="N14" s="42">
        <v>1.45</v>
      </c>
      <c r="O14" s="42">
        <v>1.56</v>
      </c>
      <c r="P14" s="42">
        <v>1.5960000000000001</v>
      </c>
      <c r="Q14" s="42">
        <v>53.838000000000001</v>
      </c>
      <c r="R14" s="42">
        <v>28.036000000000001</v>
      </c>
      <c r="S14" s="42">
        <v>0</v>
      </c>
      <c r="T14" s="42">
        <v>55.718000000000004</v>
      </c>
      <c r="U14" s="42">
        <v>22.933</v>
      </c>
      <c r="V14" s="42">
        <v>0</v>
      </c>
      <c r="W14" s="42"/>
      <c r="X14" s="42"/>
      <c r="Y14" s="42"/>
      <c r="Z14" s="42"/>
      <c r="AA14" s="42"/>
      <c r="AB14" s="42"/>
      <c r="AC14" s="42">
        <f t="shared" si="4"/>
        <v>0</v>
      </c>
      <c r="AD14" s="42">
        <f t="shared" si="5"/>
        <v>0</v>
      </c>
      <c r="AE14" s="42">
        <f t="shared" si="6"/>
        <v>0</v>
      </c>
      <c r="AF14" s="42">
        <f t="shared" si="7"/>
        <v>0</v>
      </c>
      <c r="AG14" s="42">
        <f t="shared" si="8"/>
        <v>1.1499999999999999</v>
      </c>
      <c r="AH14" s="42">
        <f t="shared" si="9"/>
        <v>1.3</v>
      </c>
      <c r="AI14" s="43">
        <f t="shared" si="10"/>
        <v>1.38</v>
      </c>
      <c r="AJ14" s="43">
        <f t="shared" si="10"/>
        <v>1.56</v>
      </c>
      <c r="AK14" s="43">
        <f t="shared" si="0"/>
        <v>1.1520338946782789</v>
      </c>
      <c r="AL14" s="43">
        <f t="shared" si="1"/>
        <v>1.3016703656114941</v>
      </c>
      <c r="AM14" s="43">
        <f t="shared" si="2"/>
        <v>1.2099607267705321</v>
      </c>
      <c r="AN14" s="43">
        <f t="shared" si="3"/>
        <v>1.3286790266512165</v>
      </c>
      <c r="AO14" s="43">
        <f>'30.06.2018'!AM14+'30.06.2018'!AN14</f>
        <v>2.9248570609275468</v>
      </c>
      <c r="AP14" s="43">
        <f>'30.06.2018'!AO14+'30.06.2018'!AP14</f>
        <v>3.0163110207337422</v>
      </c>
    </row>
    <row r="15" spans="1:42" x14ac:dyDescent="0.25">
      <c r="A15" s="50" t="s">
        <v>102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3"/>
      <c r="AJ15" s="43"/>
      <c r="AK15" s="43"/>
      <c r="AL15" s="43"/>
      <c r="AM15" s="43"/>
      <c r="AN15" s="43"/>
      <c r="AO15" s="43">
        <f>'30.06.2018'!AM15+'30.06.2018'!AN15</f>
        <v>3.3981166762824593</v>
      </c>
      <c r="AP15" s="43">
        <f>'30.06.2018'!AO15+'30.06.2018'!AP15</f>
        <v>3.7851292194101691</v>
      </c>
    </row>
    <row r="16" spans="1:42" x14ac:dyDescent="0.25">
      <c r="A16" s="50" t="s">
        <v>37</v>
      </c>
      <c r="B16" s="42">
        <v>133.16900000000001</v>
      </c>
      <c r="C16" s="42">
        <v>34.134999999999998</v>
      </c>
      <c r="D16" s="42">
        <v>0</v>
      </c>
      <c r="E16" s="42">
        <v>130.85900000000001</v>
      </c>
      <c r="F16" s="42">
        <v>56.753</v>
      </c>
      <c r="G16" s="42"/>
      <c r="H16" s="42">
        <v>4.6150000000000002</v>
      </c>
      <c r="I16" s="42">
        <v>0.88</v>
      </c>
      <c r="J16" s="42">
        <v>0.88</v>
      </c>
      <c r="K16" s="42">
        <v>0.91</v>
      </c>
      <c r="L16" s="42">
        <v>0.91</v>
      </c>
      <c r="M16" s="42">
        <v>1.06</v>
      </c>
      <c r="N16" s="42">
        <v>1.06</v>
      </c>
      <c r="O16" s="42">
        <v>1.0900000000000001</v>
      </c>
      <c r="P16" s="42">
        <v>1.0900000000000001</v>
      </c>
      <c r="Q16" s="42">
        <v>117.18899999999999</v>
      </c>
      <c r="R16" s="42">
        <v>30.039000000000001</v>
      </c>
      <c r="S16" s="42">
        <v>0</v>
      </c>
      <c r="T16" s="42">
        <v>119.07899999999999</v>
      </c>
      <c r="U16" s="42">
        <v>51.646000000000001</v>
      </c>
      <c r="V16" s="42">
        <v>0</v>
      </c>
      <c r="W16" s="42">
        <v>15.78</v>
      </c>
      <c r="X16" s="42">
        <v>2.6871999999999998</v>
      </c>
      <c r="Y16" s="42">
        <v>0</v>
      </c>
      <c r="Z16" s="42">
        <v>15.5496</v>
      </c>
      <c r="AA16" s="42">
        <v>3.7191999999999998</v>
      </c>
      <c r="AB16" s="42"/>
      <c r="AC16" s="42">
        <f t="shared" si="4"/>
        <v>0.11849604637715984</v>
      </c>
      <c r="AD16" s="42">
        <f t="shared" si="5"/>
        <v>0.11882713454940048</v>
      </c>
      <c r="AE16" s="42">
        <f t="shared" si="6"/>
        <v>7.8722718617255022E-2</v>
      </c>
      <c r="AF16" s="42">
        <f t="shared" si="7"/>
        <v>6.5533099571828804E-2</v>
      </c>
      <c r="AG16" s="42">
        <f t="shared" si="8"/>
        <v>0.99849604637715983</v>
      </c>
      <c r="AH16" s="42">
        <f t="shared" si="9"/>
        <v>1.0288271345494004</v>
      </c>
      <c r="AI16" s="43">
        <f t="shared" si="10"/>
        <v>1.1981952556525917</v>
      </c>
      <c r="AJ16" s="43">
        <f t="shared" si="10"/>
        <v>1.2345925614592805</v>
      </c>
      <c r="AK16" s="43">
        <f t="shared" si="0"/>
        <v>0.99849814896860367</v>
      </c>
      <c r="AL16" s="43">
        <f t="shared" si="1"/>
        <v>1.0288065780725819</v>
      </c>
      <c r="AM16" s="43">
        <f t="shared" si="2"/>
        <v>0.95872857770616671</v>
      </c>
      <c r="AN16" s="43">
        <f t="shared" si="3"/>
        <v>0.97554666713653904</v>
      </c>
      <c r="AO16" s="43">
        <f>'30.06.2018'!AM16+'30.06.2018'!AN16</f>
        <v>2.4900492136846708</v>
      </c>
      <c r="AP16" s="43">
        <f>'30.06.2018'!AO16+'30.06.2018'!AP16</f>
        <v>2.490015594992169</v>
      </c>
    </row>
    <row r="17" spans="1:42" s="21" customFormat="1" x14ac:dyDescent="0.25">
      <c r="A17" s="50" t="s">
        <v>38</v>
      </c>
      <c r="B17" s="64">
        <v>48.48</v>
      </c>
      <c r="C17" s="64">
        <v>6.8789999999999996</v>
      </c>
      <c r="D17" s="64">
        <v>7.4999999999999997E-2</v>
      </c>
      <c r="E17" s="64">
        <v>46.804000000000002</v>
      </c>
      <c r="F17" s="64">
        <v>4.7789999999999999</v>
      </c>
      <c r="G17" s="64"/>
      <c r="H17" s="64"/>
      <c r="I17" s="64">
        <v>1.1399999999999999</v>
      </c>
      <c r="J17" s="64">
        <v>1.68</v>
      </c>
      <c r="K17" s="64">
        <v>1.68</v>
      </c>
      <c r="L17" s="64">
        <v>2.71</v>
      </c>
      <c r="M17" s="64">
        <v>1.3680000000000001</v>
      </c>
      <c r="N17" s="64">
        <v>2.016</v>
      </c>
      <c r="O17" s="64">
        <v>2.016</v>
      </c>
      <c r="P17" s="64">
        <v>3.2519999999999998</v>
      </c>
      <c r="Q17" s="64">
        <v>55.267000000000003</v>
      </c>
      <c r="R17" s="64">
        <v>11.557</v>
      </c>
      <c r="S17" s="64">
        <v>0.126</v>
      </c>
      <c r="T17" s="64">
        <v>78.631</v>
      </c>
      <c r="U17" s="64">
        <v>12.951000000000001</v>
      </c>
      <c r="V17" s="64">
        <v>0</v>
      </c>
      <c r="W17" s="64">
        <v>7.694</v>
      </c>
      <c r="X17" s="64">
        <v>0.33</v>
      </c>
      <c r="Y17" s="64">
        <v>1.9E-2</v>
      </c>
      <c r="Z17" s="64">
        <v>0</v>
      </c>
      <c r="AA17" s="64">
        <v>0</v>
      </c>
      <c r="AB17" s="64">
        <v>0</v>
      </c>
      <c r="AC17" s="64">
        <f t="shared" si="4"/>
        <v>0.15870462046204623</v>
      </c>
      <c r="AD17" s="64">
        <f t="shared" si="5"/>
        <v>0</v>
      </c>
      <c r="AE17" s="64">
        <f t="shared" si="6"/>
        <v>5.0186942766752951E-2</v>
      </c>
      <c r="AF17" s="64">
        <f t="shared" si="7"/>
        <v>0</v>
      </c>
      <c r="AG17" s="42">
        <f t="shared" si="8"/>
        <v>1.298704620462046</v>
      </c>
      <c r="AH17" s="42">
        <f t="shared" si="9"/>
        <v>1.68</v>
      </c>
      <c r="AI17" s="43">
        <f t="shared" si="10"/>
        <v>1.5584455445544552</v>
      </c>
      <c r="AJ17" s="43">
        <f t="shared" si="10"/>
        <v>2.016</v>
      </c>
      <c r="AK17" s="65">
        <f t="shared" si="0"/>
        <v>1.2987004950495051</v>
      </c>
      <c r="AL17" s="65">
        <f t="shared" si="1"/>
        <v>1.6800059823946671</v>
      </c>
      <c r="AM17" s="65">
        <f t="shared" si="2"/>
        <v>1.7280127925570579</v>
      </c>
      <c r="AN17" s="65">
        <f t="shared" si="3"/>
        <v>2.7099811676082863</v>
      </c>
      <c r="AO17" s="43">
        <f>'30.06.2018'!AM17+'30.06.2018'!AN17</f>
        <v>3.2785330793640597</v>
      </c>
      <c r="AP17" s="43">
        <f>'30.06.2018'!AO17+'30.06.2018'!AP17</f>
        <v>4.6477665151103817</v>
      </c>
    </row>
    <row r="18" spans="1:42" x14ac:dyDescent="0.25">
      <c r="A18" s="50" t="s">
        <v>39</v>
      </c>
      <c r="B18" s="42">
        <v>87.013999999999996</v>
      </c>
      <c r="C18" s="42">
        <v>12.169</v>
      </c>
      <c r="D18" s="42">
        <v>1.71</v>
      </c>
      <c r="E18" s="42">
        <v>64.790999999999997</v>
      </c>
      <c r="F18" s="42">
        <v>11.026999999999999</v>
      </c>
      <c r="G18" s="42"/>
      <c r="H18" s="42">
        <v>23.187000000000001</v>
      </c>
      <c r="I18" s="42">
        <v>1.03</v>
      </c>
      <c r="J18" s="42">
        <v>0.84</v>
      </c>
      <c r="K18" s="42">
        <v>1.03</v>
      </c>
      <c r="L18" s="42">
        <v>0.84</v>
      </c>
      <c r="M18" s="42">
        <f>I18*1.2</f>
        <v>1.236</v>
      </c>
      <c r="N18" s="42">
        <f>J18*1.2</f>
        <v>1.008</v>
      </c>
      <c r="O18" s="42">
        <f>K18*1.2</f>
        <v>1.236</v>
      </c>
      <c r="P18" s="42">
        <f>L18*1.2</f>
        <v>1.008</v>
      </c>
      <c r="Q18" s="42">
        <v>38.466999999999999</v>
      </c>
      <c r="R18" s="42">
        <v>9.7439999999999998</v>
      </c>
      <c r="S18" s="42">
        <v>1.2010000000000001</v>
      </c>
      <c r="T18" s="42">
        <v>64.619</v>
      </c>
      <c r="U18" s="42">
        <v>8.7319999999999993</v>
      </c>
      <c r="V18" s="42"/>
      <c r="W18" s="42">
        <v>6.0579999999999998</v>
      </c>
      <c r="X18" s="42">
        <v>0.90500000000000003</v>
      </c>
      <c r="Y18" s="42">
        <v>0.02</v>
      </c>
      <c r="Z18" s="42">
        <v>2.2970000000000002</v>
      </c>
      <c r="AA18" s="42">
        <v>0.84299999999999997</v>
      </c>
      <c r="AB18" s="42"/>
      <c r="AC18" s="42">
        <f t="shared" si="4"/>
        <v>6.9620980531868437E-2</v>
      </c>
      <c r="AD18" s="42">
        <f t="shared" si="5"/>
        <v>3.5452454816255349E-2</v>
      </c>
      <c r="AE18" s="42">
        <f t="shared" si="6"/>
        <v>6.6647452986526398E-2</v>
      </c>
      <c r="AF18" s="42">
        <f t="shared" si="7"/>
        <v>7.6448716786070556E-2</v>
      </c>
      <c r="AG18" s="42">
        <f t="shared" si="8"/>
        <v>1.0996209805318684</v>
      </c>
      <c r="AH18" s="42">
        <f t="shared" si="9"/>
        <v>1.0654524548162554</v>
      </c>
      <c r="AI18" s="43">
        <f t="shared" si="10"/>
        <v>1.319545176638242</v>
      </c>
      <c r="AJ18" s="43">
        <f t="shared" si="10"/>
        <v>1.2785429457795063</v>
      </c>
      <c r="AK18" s="43">
        <f t="shared" si="0"/>
        <v>0.51169926678465538</v>
      </c>
      <c r="AL18" s="43">
        <f t="shared" si="1"/>
        <v>1.0327977651216991</v>
      </c>
      <c r="AM18" s="43">
        <f t="shared" si="2"/>
        <v>0.87509244802366659</v>
      </c>
      <c r="AN18" s="43">
        <f t="shared" si="3"/>
        <v>0.86832320667452612</v>
      </c>
      <c r="AO18" s="43">
        <f>'30.06.2018'!AM18+'30.06.2018'!AN18</f>
        <v>3.1922986490928249</v>
      </c>
      <c r="AP18" s="43">
        <f>'30.06.2018'!AO18+'30.06.2018'!AP18</f>
        <v>3.763370390892959</v>
      </c>
    </row>
    <row r="19" spans="1:42" x14ac:dyDescent="0.25">
      <c r="A19" s="50" t="s">
        <v>40</v>
      </c>
      <c r="B19" s="42">
        <v>43.003</v>
      </c>
      <c r="C19" s="42">
        <v>30.690999999999999</v>
      </c>
      <c r="D19" s="42">
        <v>0</v>
      </c>
      <c r="E19" s="42">
        <v>35.256</v>
      </c>
      <c r="F19" s="42">
        <v>29.937000000000001</v>
      </c>
      <c r="G19" s="42">
        <v>0</v>
      </c>
      <c r="H19" s="42"/>
      <c r="I19" s="42">
        <v>0.88</v>
      </c>
      <c r="J19" s="42">
        <v>1.06</v>
      </c>
      <c r="K19" s="42">
        <v>1.64</v>
      </c>
      <c r="L19" s="42">
        <v>1.97</v>
      </c>
      <c r="M19" s="42">
        <v>1.06</v>
      </c>
      <c r="N19" s="42">
        <v>1.27</v>
      </c>
      <c r="O19" s="42">
        <v>1.97</v>
      </c>
      <c r="P19" s="42">
        <v>2.36</v>
      </c>
      <c r="Q19" s="42">
        <v>37.817999999999998</v>
      </c>
      <c r="R19" s="42">
        <v>32.036999999999999</v>
      </c>
      <c r="S19" s="42">
        <v>0</v>
      </c>
      <c r="T19" s="42">
        <v>57.792999999999999</v>
      </c>
      <c r="U19" s="42">
        <v>56.536999999999999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f t="shared" si="4"/>
        <v>0</v>
      </c>
      <c r="AD19" s="42">
        <f t="shared" si="5"/>
        <v>0</v>
      </c>
      <c r="AE19" s="42">
        <f t="shared" si="6"/>
        <v>0</v>
      </c>
      <c r="AF19" s="42">
        <f t="shared" si="7"/>
        <v>0</v>
      </c>
      <c r="AG19" s="42">
        <f t="shared" si="8"/>
        <v>0.88</v>
      </c>
      <c r="AH19" s="42">
        <f t="shared" si="9"/>
        <v>1.64</v>
      </c>
      <c r="AI19" s="43">
        <f t="shared" si="10"/>
        <v>1.056</v>
      </c>
      <c r="AJ19" s="43">
        <f t="shared" si="10"/>
        <v>1.9679999999999997</v>
      </c>
      <c r="AK19" s="43">
        <f t="shared" si="0"/>
        <v>0.87942701671976364</v>
      </c>
      <c r="AL19" s="43">
        <f t="shared" si="1"/>
        <v>1.639238711141366</v>
      </c>
      <c r="AM19" s="43">
        <f t="shared" si="2"/>
        <v>1.0438565051643804</v>
      </c>
      <c r="AN19" s="43">
        <f t="shared" si="3"/>
        <v>1.8885325850953669</v>
      </c>
      <c r="AO19" s="43">
        <f>'30.06.2018'!AM19+'30.06.2018'!AN19</f>
        <v>3.639786800475207</v>
      </c>
      <c r="AP19" s="43">
        <f>'30.06.2018'!AO19+'30.06.2018'!AP19</f>
        <v>3.6559166310657307</v>
      </c>
    </row>
    <row r="20" spans="1:42" s="21" customFormat="1" x14ac:dyDescent="0.25">
      <c r="A20" s="50" t="s">
        <v>41</v>
      </c>
      <c r="B20" s="64">
        <v>41.515999999999998</v>
      </c>
      <c r="C20" s="64">
        <v>14.92</v>
      </c>
      <c r="D20" s="64">
        <v>0</v>
      </c>
      <c r="E20" s="64">
        <v>38.89</v>
      </c>
      <c r="F20" s="64">
        <v>13.564</v>
      </c>
      <c r="G20" s="64">
        <v>0</v>
      </c>
      <c r="H20" s="64"/>
      <c r="I20" s="64">
        <v>1</v>
      </c>
      <c r="J20" s="64">
        <v>1</v>
      </c>
      <c r="K20" s="64">
        <v>2.08</v>
      </c>
      <c r="L20" s="64">
        <v>2.08</v>
      </c>
      <c r="M20" s="64">
        <v>1.2</v>
      </c>
      <c r="N20" s="64">
        <v>1.2</v>
      </c>
      <c r="O20" s="64">
        <v>2.496</v>
      </c>
      <c r="P20" s="64">
        <v>2.496</v>
      </c>
      <c r="Q20" s="64">
        <v>40.279000000000003</v>
      </c>
      <c r="R20" s="64">
        <v>14.988</v>
      </c>
      <c r="S20" s="64">
        <v>0</v>
      </c>
      <c r="T20" s="64">
        <v>80.891000000000005</v>
      </c>
      <c r="U20" s="64">
        <v>28.213000000000001</v>
      </c>
      <c r="V20" s="64">
        <v>0</v>
      </c>
      <c r="W20" s="64">
        <v>4.5049999999999999</v>
      </c>
      <c r="X20" s="64">
        <v>1.718</v>
      </c>
      <c r="Y20" s="64">
        <v>0</v>
      </c>
      <c r="Z20" s="64">
        <v>6.2770000000000001</v>
      </c>
      <c r="AA20" s="64">
        <v>2.1869999999999998</v>
      </c>
      <c r="AB20" s="64">
        <v>0</v>
      </c>
      <c r="AC20" s="64">
        <f t="shared" si="4"/>
        <v>0.1085123807688602</v>
      </c>
      <c r="AD20" s="64">
        <f t="shared" si="5"/>
        <v>0.16140395988686038</v>
      </c>
      <c r="AE20" s="64">
        <f t="shared" si="6"/>
        <v>0.11514745308310992</v>
      </c>
      <c r="AF20" s="64">
        <f t="shared" si="7"/>
        <v>0.16123562370982009</v>
      </c>
      <c r="AG20" s="42">
        <f t="shared" si="8"/>
        <v>1.1085123807688602</v>
      </c>
      <c r="AH20" s="42">
        <f t="shared" si="9"/>
        <v>2.2414039598868603</v>
      </c>
      <c r="AI20" s="43">
        <f t="shared" si="10"/>
        <v>1.3302148569226322</v>
      </c>
      <c r="AJ20" s="43">
        <f t="shared" si="10"/>
        <v>2.6896847518642324</v>
      </c>
      <c r="AK20" s="65">
        <f t="shared" si="0"/>
        <v>1.0787166393679548</v>
      </c>
      <c r="AL20" s="65">
        <f t="shared" si="1"/>
        <v>2.2413988171766523</v>
      </c>
      <c r="AM20" s="65">
        <f t="shared" si="2"/>
        <v>1.11970509383378</v>
      </c>
      <c r="AN20" s="65">
        <f t="shared" si="3"/>
        <v>2.2412267767620171</v>
      </c>
      <c r="AO20" s="43">
        <f>'30.06.2018'!AM20+'30.06.2018'!AN20</f>
        <v>3.4057673212709618</v>
      </c>
      <c r="AP20" s="43">
        <f>'30.06.2018'!AO20+'30.06.2018'!AP20</f>
        <v>3.3551195664875726</v>
      </c>
    </row>
    <row r="21" spans="1:42" x14ac:dyDescent="0.25">
      <c r="A21" s="60" t="s">
        <v>42</v>
      </c>
      <c r="B21" s="42" t="s">
        <v>72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>
        <f t="shared" si="8"/>
        <v>0</v>
      </c>
      <c r="AH21" s="42">
        <f t="shared" si="9"/>
        <v>0</v>
      </c>
      <c r="AI21" s="43">
        <f t="shared" si="10"/>
        <v>0</v>
      </c>
      <c r="AJ21" s="43">
        <f t="shared" si="10"/>
        <v>0</v>
      </c>
      <c r="AK21" s="43"/>
      <c r="AL21" s="43"/>
      <c r="AM21" s="43"/>
      <c r="AN21" s="43"/>
      <c r="AO21" s="43">
        <f>'30.06.2018'!AM21+'30.06.2018'!AN21</f>
        <v>2.6051692414079932</v>
      </c>
      <c r="AP21" s="43">
        <f>'30.06.2018'!AO21+'30.06.2018'!AP21</f>
        <v>3.1218321529536519</v>
      </c>
    </row>
    <row r="22" spans="1:42" x14ac:dyDescent="0.25">
      <c r="A22" s="50" t="s">
        <v>43</v>
      </c>
      <c r="B22" s="42">
        <v>197.55199999999999</v>
      </c>
      <c r="C22" s="42">
        <v>138.773</v>
      </c>
      <c r="D22" s="42">
        <v>0</v>
      </c>
      <c r="E22" s="42">
        <v>197.649</v>
      </c>
      <c r="F22" s="42">
        <v>184.97</v>
      </c>
      <c r="G22" s="42">
        <v>0</v>
      </c>
      <c r="H22" s="42"/>
      <c r="I22" s="57">
        <f>Q22/B22</f>
        <v>0.87777395318700902</v>
      </c>
      <c r="J22" s="57">
        <f>R22/C22</f>
        <v>0.94025494872921966</v>
      </c>
      <c r="K22" s="57">
        <f>T22/E22</f>
        <v>1.6651235270605973</v>
      </c>
      <c r="L22" s="57">
        <f>U22/F22</f>
        <v>2.1628588419743742</v>
      </c>
      <c r="M22" s="43">
        <f>I22*1.2</f>
        <v>1.0533287438244108</v>
      </c>
      <c r="N22" s="43">
        <f>J22*1.2</f>
        <v>1.1283059384750636</v>
      </c>
      <c r="O22" s="43">
        <f>K22*1.2</f>
        <v>1.9981482324727167</v>
      </c>
      <c r="P22" s="43">
        <f>L22*1.2</f>
        <v>2.5954306103692488</v>
      </c>
      <c r="Q22" s="42">
        <v>173.40600000000001</v>
      </c>
      <c r="R22" s="42">
        <v>130.482</v>
      </c>
      <c r="S22" s="42">
        <v>0</v>
      </c>
      <c r="T22" s="42">
        <v>329.11</v>
      </c>
      <c r="U22" s="42">
        <v>400.06400000000002</v>
      </c>
      <c r="V22" s="42">
        <v>0</v>
      </c>
      <c r="W22" s="42">
        <v>1.169</v>
      </c>
      <c r="X22" s="42">
        <v>0.20300000000000001</v>
      </c>
      <c r="Y22" s="42">
        <v>0</v>
      </c>
      <c r="Z22" s="42">
        <v>1.1639999999999999</v>
      </c>
      <c r="AA22" s="42">
        <v>0.17499999999999999</v>
      </c>
      <c r="AB22" s="42"/>
      <c r="AC22" s="42">
        <f t="shared" si="4"/>
        <v>5.9174293350611491E-3</v>
      </c>
      <c r="AD22" s="42">
        <f t="shared" si="5"/>
        <v>5.889227873654812E-3</v>
      </c>
      <c r="AE22" s="42">
        <f t="shared" si="6"/>
        <v>1.4628205774898577E-3</v>
      </c>
      <c r="AF22" s="42">
        <f t="shared" si="7"/>
        <v>9.4609936746499425E-4</v>
      </c>
      <c r="AG22" s="42">
        <f t="shared" si="8"/>
        <v>0.88369138252207013</v>
      </c>
      <c r="AH22" s="42">
        <f t="shared" si="9"/>
        <v>1.6710127549342522</v>
      </c>
      <c r="AI22" s="43">
        <f t="shared" si="10"/>
        <v>1.0604296590264841</v>
      </c>
      <c r="AJ22" s="43">
        <f t="shared" si="10"/>
        <v>2.0052153059211024</v>
      </c>
      <c r="AK22" s="43">
        <f t="shared" si="0"/>
        <v>0.88369138252207025</v>
      </c>
      <c r="AL22" s="43">
        <f t="shared" si="1"/>
        <v>1.6710127549342522</v>
      </c>
      <c r="AM22" s="43">
        <f t="shared" si="2"/>
        <v>0.94171776930670958</v>
      </c>
      <c r="AN22" s="43">
        <f t="shared" si="3"/>
        <v>2.1638049413418394</v>
      </c>
      <c r="AO22" s="43">
        <f>'30.06.2018'!AM22+'30.06.2018'!AN22</f>
        <v>0</v>
      </c>
      <c r="AP22" s="43">
        <f>'30.06.2018'!AO22+'30.06.2018'!AP22</f>
        <v>0</v>
      </c>
    </row>
    <row r="23" spans="1:42" s="21" customFormat="1" x14ac:dyDescent="0.25">
      <c r="A23" s="50" t="s">
        <v>44</v>
      </c>
      <c r="B23" s="64">
        <v>27.053999999999998</v>
      </c>
      <c r="C23" s="64">
        <v>8.9260000000000002</v>
      </c>
      <c r="D23" s="64">
        <v>0</v>
      </c>
      <c r="E23" s="64">
        <v>24.202999999999999</v>
      </c>
      <c r="F23" s="64">
        <v>3.0680000000000001</v>
      </c>
      <c r="G23" s="64">
        <v>0</v>
      </c>
      <c r="H23" s="64"/>
      <c r="I23" s="64">
        <v>0.8</v>
      </c>
      <c r="J23" s="64">
        <v>0.8</v>
      </c>
      <c r="K23" s="64">
        <v>1.1399999999999999</v>
      </c>
      <c r="L23" s="64">
        <v>1.1399999999999999</v>
      </c>
      <c r="M23" s="64">
        <v>0.96</v>
      </c>
      <c r="N23" s="64">
        <v>0.96</v>
      </c>
      <c r="O23" s="64">
        <v>1.37</v>
      </c>
      <c r="P23" s="64">
        <v>1.37</v>
      </c>
      <c r="Q23" s="64">
        <v>20.622</v>
      </c>
      <c r="R23" s="64">
        <v>8.1769999999999996</v>
      </c>
      <c r="S23" s="64">
        <v>0</v>
      </c>
      <c r="T23" s="64">
        <v>26.148</v>
      </c>
      <c r="U23" s="64">
        <v>4.976</v>
      </c>
      <c r="V23" s="6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4">
        <v>0</v>
      </c>
      <c r="AC23" s="64">
        <f t="shared" si="4"/>
        <v>0</v>
      </c>
      <c r="AD23" s="64">
        <f t="shared" si="5"/>
        <v>0</v>
      </c>
      <c r="AE23" s="64">
        <f t="shared" si="6"/>
        <v>0</v>
      </c>
      <c r="AF23" s="64">
        <f t="shared" si="7"/>
        <v>0</v>
      </c>
      <c r="AG23" s="42">
        <f t="shared" si="8"/>
        <v>0.8</v>
      </c>
      <c r="AH23" s="42">
        <f t="shared" si="9"/>
        <v>1.1399999999999999</v>
      </c>
      <c r="AI23" s="43">
        <f t="shared" si="10"/>
        <v>0.96</v>
      </c>
      <c r="AJ23" s="43">
        <f t="shared" si="10"/>
        <v>1.3679999999999999</v>
      </c>
      <c r="AK23" s="65">
        <f t="shared" si="0"/>
        <v>0.76225327123530717</v>
      </c>
      <c r="AL23" s="65">
        <f t="shared" si="1"/>
        <v>1.0803619386026526</v>
      </c>
      <c r="AM23" s="65">
        <f t="shared" si="2"/>
        <v>0.9160878332959892</v>
      </c>
      <c r="AN23" s="65">
        <f t="shared" si="3"/>
        <v>1.621903520208605</v>
      </c>
      <c r="AO23" s="43">
        <f>'30.06.2018'!AM23+'30.06.2018'!AN23</f>
        <v>3.000008007283177</v>
      </c>
      <c r="AP23" s="43">
        <f>'30.06.2018'!AO23+'30.06.2018'!AP23</f>
        <v>3.0000092140844332</v>
      </c>
    </row>
    <row r="24" spans="1:42" x14ac:dyDescent="0.25">
      <c r="A24" s="50" t="s">
        <v>45</v>
      </c>
      <c r="B24" s="42">
        <v>86.745000000000005</v>
      </c>
      <c r="C24" s="42">
        <v>30.204999999999998</v>
      </c>
      <c r="D24" s="42">
        <v>1.0680000000000001</v>
      </c>
      <c r="E24" s="42">
        <v>75.878</v>
      </c>
      <c r="F24" s="42">
        <v>31.818999999999999</v>
      </c>
      <c r="G24" s="42">
        <v>0</v>
      </c>
      <c r="H24" s="42"/>
      <c r="I24" s="42">
        <v>1.1100000000000001</v>
      </c>
      <c r="J24" s="42">
        <v>1.1100000000000001</v>
      </c>
      <c r="K24" s="42">
        <v>1.42</v>
      </c>
      <c r="L24" s="42">
        <v>1.42</v>
      </c>
      <c r="M24" s="42">
        <v>1.3320000000000001</v>
      </c>
      <c r="N24" s="42">
        <v>1.3320000000000001</v>
      </c>
      <c r="O24" s="42">
        <v>1.704</v>
      </c>
      <c r="P24" s="42">
        <v>1.704</v>
      </c>
      <c r="Q24" s="42">
        <v>94.081999999999994</v>
      </c>
      <c r="R24" s="42">
        <v>32.622</v>
      </c>
      <c r="S24" s="42">
        <v>1.151</v>
      </c>
      <c r="T24" s="42">
        <v>104.221</v>
      </c>
      <c r="U24" s="42">
        <v>43.646000000000001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f t="shared" si="4"/>
        <v>0</v>
      </c>
      <c r="AD24" s="42">
        <f t="shared" si="5"/>
        <v>0</v>
      </c>
      <c r="AE24" s="42">
        <f t="shared" si="6"/>
        <v>0</v>
      </c>
      <c r="AF24" s="42">
        <f t="shared" si="7"/>
        <v>0</v>
      </c>
      <c r="AG24" s="42">
        <f t="shared" si="8"/>
        <v>1.1100000000000001</v>
      </c>
      <c r="AH24" s="42">
        <f t="shared" si="9"/>
        <v>1.42</v>
      </c>
      <c r="AI24" s="43">
        <f t="shared" si="10"/>
        <v>1.3320000000000001</v>
      </c>
      <c r="AJ24" s="43">
        <f t="shared" si="10"/>
        <v>1.704</v>
      </c>
      <c r="AK24" s="43">
        <f t="shared" si="0"/>
        <v>1.0845812438757276</v>
      </c>
      <c r="AL24" s="43">
        <f t="shared" si="1"/>
        <v>1.373533830622842</v>
      </c>
      <c r="AM24" s="43">
        <f t="shared" si="2"/>
        <v>1.080019864260884</v>
      </c>
      <c r="AN24" s="43">
        <f t="shared" si="3"/>
        <v>1.3716961563845502</v>
      </c>
      <c r="AO24" s="43">
        <f>'30.06.2018'!AM24+'30.06.2018'!AN24</f>
        <v>3.4570466364507446</v>
      </c>
      <c r="AP24" s="43">
        <f>'30.06.2018'!AO24+'30.06.2018'!AP24</f>
        <v>3.9137964668457292</v>
      </c>
    </row>
    <row r="25" spans="1:42" s="21" customFormat="1" x14ac:dyDescent="0.25">
      <c r="A25" s="50" t="s">
        <v>46</v>
      </c>
      <c r="B25" s="64">
        <v>65.808000000000007</v>
      </c>
      <c r="C25" s="64">
        <v>30.744</v>
      </c>
      <c r="D25" s="64">
        <v>0</v>
      </c>
      <c r="E25" s="64">
        <v>62.63</v>
      </c>
      <c r="F25" s="64">
        <v>20.655000000000001</v>
      </c>
      <c r="G25" s="64"/>
      <c r="H25" s="64"/>
      <c r="I25" s="64">
        <v>0.89</v>
      </c>
      <c r="J25" s="64">
        <v>1.28</v>
      </c>
      <c r="K25" s="64">
        <v>0.89</v>
      </c>
      <c r="L25" s="64">
        <v>1.28</v>
      </c>
      <c r="M25" s="64">
        <v>1.0680000000000001</v>
      </c>
      <c r="N25" s="64">
        <v>1.536</v>
      </c>
      <c r="O25" s="64">
        <v>1.0680000000000001</v>
      </c>
      <c r="P25" s="64">
        <v>1.536</v>
      </c>
      <c r="Q25" s="64">
        <v>58.569000000000003</v>
      </c>
      <c r="R25" s="64">
        <v>39.351999999999997</v>
      </c>
      <c r="S25" s="64">
        <v>0</v>
      </c>
      <c r="T25" s="64">
        <v>56.006</v>
      </c>
      <c r="U25" s="64">
        <v>30.353000000000002</v>
      </c>
      <c r="V25" s="64">
        <v>0</v>
      </c>
      <c r="W25" s="64">
        <v>0</v>
      </c>
      <c r="X25" s="64">
        <v>0</v>
      </c>
      <c r="Y25" s="64">
        <v>0</v>
      </c>
      <c r="Z25" s="64">
        <v>0</v>
      </c>
      <c r="AA25" s="64">
        <v>0</v>
      </c>
      <c r="AB25" s="64">
        <v>0</v>
      </c>
      <c r="AC25" s="64">
        <f t="shared" si="4"/>
        <v>0</v>
      </c>
      <c r="AD25" s="64">
        <f t="shared" si="5"/>
        <v>0</v>
      </c>
      <c r="AE25" s="64">
        <f t="shared" si="6"/>
        <v>0</v>
      </c>
      <c r="AF25" s="64">
        <f t="shared" si="7"/>
        <v>0</v>
      </c>
      <c r="AG25" s="42">
        <f t="shared" si="8"/>
        <v>0.89</v>
      </c>
      <c r="AH25" s="42">
        <f t="shared" si="9"/>
        <v>0.89</v>
      </c>
      <c r="AI25" s="43">
        <f t="shared" si="10"/>
        <v>1.0680000000000001</v>
      </c>
      <c r="AJ25" s="43">
        <f t="shared" si="10"/>
        <v>1.0680000000000001</v>
      </c>
      <c r="AK25" s="65">
        <f t="shared" si="0"/>
        <v>0.88999817651349378</v>
      </c>
      <c r="AL25" s="65">
        <f t="shared" si="1"/>
        <v>0.8942359891425834</v>
      </c>
      <c r="AM25" s="65">
        <f t="shared" si="2"/>
        <v>1.2799895914650012</v>
      </c>
      <c r="AN25" s="65">
        <f t="shared" si="3"/>
        <v>1.469523117889131</v>
      </c>
      <c r="AO25" s="43">
        <f>'30.06.2018'!AM25+'30.06.2018'!AN25</f>
        <v>2.2509976113853938</v>
      </c>
      <c r="AP25" s="43">
        <f>'30.06.2018'!AO25+'30.06.2018'!AP25</f>
        <v>1.957556658381248</v>
      </c>
    </row>
    <row r="26" spans="1:42" x14ac:dyDescent="0.25">
      <c r="A26" s="50" t="s">
        <v>47</v>
      </c>
      <c r="B26" s="42">
        <v>583.51300000000003</v>
      </c>
      <c r="C26" s="42">
        <v>489.33699999999999</v>
      </c>
      <c r="D26" s="42">
        <v>0</v>
      </c>
      <c r="E26" s="42">
        <v>571.53099999999995</v>
      </c>
      <c r="F26" s="42">
        <v>513.67399999999998</v>
      </c>
      <c r="G26" s="42">
        <v>0</v>
      </c>
      <c r="H26" s="42"/>
      <c r="I26" s="42">
        <v>0.75</v>
      </c>
      <c r="J26" s="42">
        <v>0.75</v>
      </c>
      <c r="K26" s="42">
        <v>1.24</v>
      </c>
      <c r="L26" s="42">
        <v>1.24</v>
      </c>
      <c r="M26" s="42">
        <v>0.9</v>
      </c>
      <c r="N26" s="42">
        <v>0.9</v>
      </c>
      <c r="O26" s="42">
        <v>1.49</v>
      </c>
      <c r="P26" s="42">
        <v>1.49</v>
      </c>
      <c r="Q26" s="42">
        <v>441.22699999999998</v>
      </c>
      <c r="R26" s="42">
        <v>321.84500000000003</v>
      </c>
      <c r="S26" s="42">
        <v>0</v>
      </c>
      <c r="T26" s="42">
        <v>703.88400000000001</v>
      </c>
      <c r="U26" s="42">
        <v>570.30499999999995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f t="shared" si="4"/>
        <v>0</v>
      </c>
      <c r="AD26" s="42">
        <f t="shared" si="5"/>
        <v>0</v>
      </c>
      <c r="AE26" s="42">
        <f t="shared" si="6"/>
        <v>0</v>
      </c>
      <c r="AF26" s="42">
        <f t="shared" si="7"/>
        <v>0</v>
      </c>
      <c r="AG26" s="42">
        <f t="shared" si="8"/>
        <v>0.75</v>
      </c>
      <c r="AH26" s="42">
        <f t="shared" si="9"/>
        <v>1.24</v>
      </c>
      <c r="AI26" s="43">
        <f t="shared" si="10"/>
        <v>0.89999999999999991</v>
      </c>
      <c r="AJ26" s="43">
        <f t="shared" si="10"/>
        <v>1.488</v>
      </c>
      <c r="AK26" s="43">
        <f t="shared" si="0"/>
        <v>0.75615624673314896</v>
      </c>
      <c r="AL26" s="43">
        <f t="shared" si="1"/>
        <v>1.2315762399589876</v>
      </c>
      <c r="AM26" s="43">
        <f t="shared" si="2"/>
        <v>0.65771646125267458</v>
      </c>
      <c r="AN26" s="43">
        <f t="shared" si="3"/>
        <v>1.1102469659745284</v>
      </c>
      <c r="AO26" s="43">
        <f>'30.06.2018'!AM26+'30.06.2018'!AN26</f>
        <v>3.1093730474532046</v>
      </c>
      <c r="AP26" s="43">
        <f>'30.06.2018'!AO26+'30.06.2018'!AP26</f>
        <v>3.2653028808252129</v>
      </c>
    </row>
    <row r="27" spans="1:42" x14ac:dyDescent="0.25">
      <c r="A27" s="50" t="s">
        <v>48</v>
      </c>
      <c r="B27" s="42">
        <v>34.863</v>
      </c>
      <c r="C27" s="42">
        <v>12.739000000000001</v>
      </c>
      <c r="D27" s="42">
        <v>0</v>
      </c>
      <c r="E27" s="42">
        <v>41.622</v>
      </c>
      <c r="F27" s="42">
        <v>103.999</v>
      </c>
      <c r="G27" s="42">
        <v>0</v>
      </c>
      <c r="H27" s="42"/>
      <c r="I27" s="42">
        <v>0.95</v>
      </c>
      <c r="J27" s="42">
        <v>1.05</v>
      </c>
      <c r="K27" s="42">
        <v>1.2</v>
      </c>
      <c r="L27" s="42">
        <v>1.35</v>
      </c>
      <c r="M27" s="42">
        <v>1.1399999999999999</v>
      </c>
      <c r="N27" s="42">
        <v>1.26</v>
      </c>
      <c r="O27" s="42">
        <v>1.44</v>
      </c>
      <c r="P27" s="42">
        <v>1.62</v>
      </c>
      <c r="Q27" s="42">
        <v>33.119</v>
      </c>
      <c r="R27" s="42">
        <v>13.375999999999999</v>
      </c>
      <c r="S27" s="42">
        <v>0</v>
      </c>
      <c r="T27" s="42">
        <v>49.945999999999998</v>
      </c>
      <c r="U27" s="42">
        <v>151.82400000000001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f t="shared" si="4"/>
        <v>0</v>
      </c>
      <c r="AD27" s="42">
        <f t="shared" si="5"/>
        <v>0</v>
      </c>
      <c r="AE27" s="42">
        <f t="shared" si="6"/>
        <v>0</v>
      </c>
      <c r="AF27" s="42">
        <f t="shared" si="7"/>
        <v>0</v>
      </c>
      <c r="AG27" s="42">
        <f t="shared" si="8"/>
        <v>0.95</v>
      </c>
      <c r="AH27" s="42">
        <f t="shared" si="9"/>
        <v>1.2</v>
      </c>
      <c r="AI27" s="43">
        <f t="shared" si="10"/>
        <v>1.1399999999999999</v>
      </c>
      <c r="AJ27" s="43">
        <f t="shared" si="10"/>
        <v>1.44</v>
      </c>
      <c r="AK27" s="43">
        <f>(Q27+W27)/B27</f>
        <v>0.94997561885093085</v>
      </c>
      <c r="AL27" s="43">
        <f>(T27+Z27)/E27</f>
        <v>1.199990389697756</v>
      </c>
      <c r="AM27" s="43">
        <f>(R27+X27)/C27</f>
        <v>1.0500039249548629</v>
      </c>
      <c r="AN27" s="43">
        <f>(U27+V27+AA27+AB27)/(F27+G27)</f>
        <v>1.4598601909633748</v>
      </c>
      <c r="AO27" s="43">
        <f>'30.06.2018'!AM27+'30.06.2018'!AN27</f>
        <v>2.2328771200244653</v>
      </c>
      <c r="AP27" s="43">
        <f>'30.06.2018'!AO27+'30.06.2018'!AP27</f>
        <v>2.0909366826716704</v>
      </c>
    </row>
    <row r="28" spans="1:42" s="21" customFormat="1" x14ac:dyDescent="0.25">
      <c r="A28" s="60" t="s">
        <v>49</v>
      </c>
      <c r="B28" s="64">
        <v>86.088999999999999</v>
      </c>
      <c r="C28" s="64">
        <v>29.715</v>
      </c>
      <c r="D28" s="64">
        <v>1.278</v>
      </c>
      <c r="E28" s="64">
        <v>82.031999999999996</v>
      </c>
      <c r="F28" s="64">
        <v>161.767</v>
      </c>
      <c r="G28" s="64">
        <v>6.4000000000000001E-2</v>
      </c>
      <c r="H28" s="64"/>
      <c r="I28" s="64">
        <v>0.62</v>
      </c>
      <c r="J28" s="64">
        <v>0.9</v>
      </c>
      <c r="K28" s="64">
        <v>1.22</v>
      </c>
      <c r="L28" s="64">
        <v>1.38</v>
      </c>
      <c r="M28" s="64">
        <f>I28*1.2</f>
        <v>0.74399999999999999</v>
      </c>
      <c r="N28" s="64">
        <f>J28*1.2</f>
        <v>1.08</v>
      </c>
      <c r="O28" s="64">
        <f>K28*1.2</f>
        <v>1.464</v>
      </c>
      <c r="P28" s="64">
        <f>L28*1.2</f>
        <v>1.6559999999999999</v>
      </c>
      <c r="Q28" s="64">
        <v>53.636000000000003</v>
      </c>
      <c r="R28" s="64">
        <v>26.614999999999998</v>
      </c>
      <c r="S28" s="64">
        <v>1.1499999999999999</v>
      </c>
      <c r="T28" s="64">
        <v>100.179</v>
      </c>
      <c r="U28" s="64">
        <v>239.465</v>
      </c>
      <c r="V28" s="64">
        <v>8.7999999999999995E-2</v>
      </c>
      <c r="W28" s="64"/>
      <c r="X28" s="64"/>
      <c r="Y28" s="64"/>
      <c r="Z28" s="64"/>
      <c r="AA28" s="64"/>
      <c r="AB28" s="64"/>
      <c r="AC28" s="64">
        <f t="shared" si="4"/>
        <v>0</v>
      </c>
      <c r="AD28" s="64">
        <f t="shared" si="5"/>
        <v>0</v>
      </c>
      <c r="AE28" s="64">
        <f t="shared" si="6"/>
        <v>0</v>
      </c>
      <c r="AF28" s="64">
        <f t="shared" si="7"/>
        <v>0</v>
      </c>
      <c r="AG28" s="42">
        <f t="shared" si="8"/>
        <v>0.62</v>
      </c>
      <c r="AH28" s="42">
        <f t="shared" si="9"/>
        <v>1.22</v>
      </c>
      <c r="AI28" s="43">
        <f t="shared" si="10"/>
        <v>0.74399999999999999</v>
      </c>
      <c r="AJ28" s="43">
        <f t="shared" si="10"/>
        <v>1.464</v>
      </c>
      <c r="AK28" s="65">
        <f t="shared" ref="AK28:AK46" si="24">(Q28+W28)/B28</f>
        <v>0.62302965535666577</v>
      </c>
      <c r="AL28" s="65">
        <f t="shared" ref="AL28:AL46" si="25">(T28+Z28)/E28</f>
        <v>1.221218548858982</v>
      </c>
      <c r="AM28" s="65">
        <f t="shared" ref="AM28:AM46" si="26">(R28+X28)/C28</f>
        <v>0.89567558472152109</v>
      </c>
      <c r="AN28" s="65">
        <f t="shared" ref="AN28:AN46" si="27">(U28+V28+AA28+AB28)/(F28+G28)</f>
        <v>1.4802664508036163</v>
      </c>
      <c r="AO28" s="43">
        <f>'30.06.2018'!AM28+'30.06.2018'!AN28</f>
        <v>2.350000478526963</v>
      </c>
      <c r="AP28" s="43">
        <f>'30.06.2018'!AO28+'30.06.2018'!AP28</f>
        <v>2.3499970861557662</v>
      </c>
    </row>
    <row r="29" spans="1:42" x14ac:dyDescent="0.25">
      <c r="A29" s="50" t="s">
        <v>50</v>
      </c>
      <c r="B29" s="42">
        <v>202.804</v>
      </c>
      <c r="C29" s="42">
        <v>88.013999999999996</v>
      </c>
      <c r="D29" s="42">
        <v>0</v>
      </c>
      <c r="E29" s="42">
        <v>201.33500000000001</v>
      </c>
      <c r="F29" s="42">
        <v>364.75099999999998</v>
      </c>
      <c r="G29" s="42">
        <v>0</v>
      </c>
      <c r="H29" s="42"/>
      <c r="I29" s="42">
        <v>0.76400000000000001</v>
      </c>
      <c r="J29" s="42">
        <v>0.76400000000000001</v>
      </c>
      <c r="K29" s="42">
        <v>0.64500000000000002</v>
      </c>
      <c r="L29" s="42">
        <v>0.64500000000000002</v>
      </c>
      <c r="M29" s="42">
        <v>0.91700000000000004</v>
      </c>
      <c r="N29" s="42">
        <v>0.91700000000000004</v>
      </c>
      <c r="O29" s="42">
        <v>0.77400000000000002</v>
      </c>
      <c r="P29" s="42">
        <v>0.77400000000000002</v>
      </c>
      <c r="Q29" s="42">
        <v>154.94200000000001</v>
      </c>
      <c r="R29" s="42">
        <v>67.242999999999995</v>
      </c>
      <c r="S29" s="42">
        <v>0</v>
      </c>
      <c r="T29" s="42">
        <v>129.86099999999999</v>
      </c>
      <c r="U29" s="42">
        <v>235.26400000000001</v>
      </c>
      <c r="V29" s="42">
        <v>0</v>
      </c>
      <c r="W29" s="42"/>
      <c r="X29" s="42"/>
      <c r="Y29" s="42"/>
      <c r="Z29" s="42"/>
      <c r="AA29" s="42"/>
      <c r="AB29" s="42"/>
      <c r="AC29" s="42">
        <f t="shared" si="4"/>
        <v>0</v>
      </c>
      <c r="AD29" s="42">
        <f t="shared" si="5"/>
        <v>0</v>
      </c>
      <c r="AE29" s="42">
        <f t="shared" si="6"/>
        <v>0</v>
      </c>
      <c r="AF29" s="42">
        <f t="shared" si="7"/>
        <v>0</v>
      </c>
      <c r="AG29" s="42">
        <f t="shared" si="8"/>
        <v>0.76400000000000001</v>
      </c>
      <c r="AH29" s="42">
        <f t="shared" si="9"/>
        <v>0.64500000000000002</v>
      </c>
      <c r="AI29" s="43">
        <f t="shared" si="10"/>
        <v>0.91679999999999995</v>
      </c>
      <c r="AJ29" s="43">
        <f t="shared" si="10"/>
        <v>0.77400000000000002</v>
      </c>
      <c r="AK29" s="43">
        <f t="shared" si="24"/>
        <v>0.76399873769748139</v>
      </c>
      <c r="AL29" s="43">
        <f t="shared" si="25"/>
        <v>0.64499962748652739</v>
      </c>
      <c r="AM29" s="43">
        <f t="shared" si="26"/>
        <v>0.76400345399595515</v>
      </c>
      <c r="AN29" s="43">
        <f t="shared" si="27"/>
        <v>0.64499891706945289</v>
      </c>
      <c r="AO29" s="43">
        <f>'30.06.2018'!AM29+'30.06.2018'!AN29</f>
        <v>1.8999827911128102</v>
      </c>
      <c r="AP29" s="43">
        <f>'30.06.2018'!AO29+'30.06.2018'!AP29</f>
        <v>1.9000079828125163</v>
      </c>
    </row>
    <row r="30" spans="1:42" x14ac:dyDescent="0.25">
      <c r="A30" s="50" t="s">
        <v>51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3"/>
      <c r="AJ30" s="43"/>
      <c r="AK30" s="43"/>
      <c r="AL30" s="43"/>
      <c r="AM30" s="43"/>
      <c r="AN30" s="43"/>
      <c r="AO30" s="43">
        <f>'30.06.2018'!AM30+'30.06.2018'!AN30</f>
        <v>4.1999584656593836</v>
      </c>
      <c r="AP30" s="43">
        <f>'30.06.2018'!AO30+'30.06.2018'!AP30</f>
        <v>4.5296932519516613</v>
      </c>
    </row>
    <row r="31" spans="1:42" x14ac:dyDescent="0.25">
      <c r="A31" s="50" t="s">
        <v>52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3"/>
      <c r="AJ31" s="43"/>
      <c r="AK31" s="43"/>
      <c r="AL31" s="43"/>
      <c r="AM31" s="43"/>
      <c r="AN31" s="43"/>
      <c r="AO31" s="43">
        <f>'30.06.2018'!AM31+'30.06.2018'!AN31</f>
        <v>2.2684577883336932</v>
      </c>
      <c r="AP31" s="43">
        <f>'30.06.2018'!AO31+'30.06.2018'!AP31</f>
        <v>2.2577940360467745</v>
      </c>
    </row>
    <row r="32" spans="1:42" x14ac:dyDescent="0.25">
      <c r="A32" s="50" t="s">
        <v>53</v>
      </c>
      <c r="B32" s="42">
        <v>82.738</v>
      </c>
      <c r="C32" s="42">
        <v>47.920999999999999</v>
      </c>
      <c r="D32" s="42">
        <v>0</v>
      </c>
      <c r="E32" s="42">
        <v>78.588999999999999</v>
      </c>
      <c r="F32" s="42">
        <v>75.173000000000002</v>
      </c>
      <c r="G32" s="42">
        <v>0</v>
      </c>
      <c r="H32" s="42"/>
      <c r="I32" s="42">
        <v>0.71</v>
      </c>
      <c r="J32" s="42">
        <v>0.71</v>
      </c>
      <c r="K32" s="42">
        <v>0.94</v>
      </c>
      <c r="L32" s="42">
        <v>0.94</v>
      </c>
      <c r="M32" s="42">
        <v>0.85</v>
      </c>
      <c r="N32" s="42">
        <v>0.85</v>
      </c>
      <c r="O32" s="42">
        <v>1.1299999999999999</v>
      </c>
      <c r="P32" s="42">
        <v>1.1299999999999999</v>
      </c>
      <c r="Q32" s="42">
        <v>60.081000000000003</v>
      </c>
      <c r="R32" s="42">
        <v>34.343000000000004</v>
      </c>
      <c r="S32" s="42">
        <v>0</v>
      </c>
      <c r="T32" s="42">
        <v>71.887</v>
      </c>
      <c r="U32" s="42">
        <v>70.387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f t="shared" si="4"/>
        <v>0</v>
      </c>
      <c r="AD32" s="42">
        <f t="shared" si="5"/>
        <v>0</v>
      </c>
      <c r="AE32" s="42">
        <f t="shared" si="6"/>
        <v>0</v>
      </c>
      <c r="AF32" s="42">
        <f t="shared" si="7"/>
        <v>0</v>
      </c>
      <c r="AG32" s="42">
        <f t="shared" si="8"/>
        <v>0.71</v>
      </c>
      <c r="AH32" s="42">
        <f t="shared" si="9"/>
        <v>0.94</v>
      </c>
      <c r="AI32" s="43">
        <f t="shared" si="10"/>
        <v>0.85199999999999998</v>
      </c>
      <c r="AJ32" s="43">
        <f t="shared" si="10"/>
        <v>1.1279999999999999</v>
      </c>
      <c r="AK32" s="43">
        <f t="shared" si="24"/>
        <v>0.72615968478812642</v>
      </c>
      <c r="AL32" s="43">
        <f t="shared" si="25"/>
        <v>0.91472088969194165</v>
      </c>
      <c r="AM32" s="43">
        <f t="shared" si="26"/>
        <v>0.71665866739007955</v>
      </c>
      <c r="AN32" s="43">
        <f t="shared" si="27"/>
        <v>0.93633352400462933</v>
      </c>
      <c r="AO32" s="43">
        <f>'30.06.2018'!AM32+'30.06.2018'!AN32</f>
        <v>2.5839665960988585</v>
      </c>
      <c r="AP32" s="43">
        <f>'30.06.2018'!AO32+'30.06.2018'!AP32</f>
        <v>3.4132875664881972</v>
      </c>
    </row>
    <row r="33" spans="1:42" s="21" customFormat="1" x14ac:dyDescent="0.25">
      <c r="A33" s="50" t="s">
        <v>54</v>
      </c>
      <c r="B33" s="64">
        <v>64.039000000000001</v>
      </c>
      <c r="C33" s="64">
        <v>43.48</v>
      </c>
      <c r="D33" s="64"/>
      <c r="E33" s="64">
        <v>50.304000000000002</v>
      </c>
      <c r="F33" s="64">
        <v>116.218</v>
      </c>
      <c r="G33" s="64"/>
      <c r="H33" s="64"/>
      <c r="I33" s="64">
        <v>1.1399999999999999</v>
      </c>
      <c r="J33" s="64">
        <v>1.29</v>
      </c>
      <c r="K33" s="64">
        <v>1.1399999999999999</v>
      </c>
      <c r="L33" s="64">
        <v>2</v>
      </c>
      <c r="M33" s="64">
        <v>1.3680000000000001</v>
      </c>
      <c r="N33" s="64">
        <v>1.548</v>
      </c>
      <c r="O33" s="64">
        <v>1.3680000000000001</v>
      </c>
      <c r="P33" s="64">
        <v>2.4</v>
      </c>
      <c r="Q33" s="64">
        <v>72.759</v>
      </c>
      <c r="R33" s="64">
        <v>56.183</v>
      </c>
      <c r="S33" s="64"/>
      <c r="T33" s="64">
        <v>57.56</v>
      </c>
      <c r="U33" s="64">
        <v>232.012</v>
      </c>
      <c r="V33" s="64"/>
      <c r="W33" s="64"/>
      <c r="X33" s="64"/>
      <c r="Y33" s="64"/>
      <c r="Z33" s="64"/>
      <c r="AA33" s="64"/>
      <c r="AB33" s="64"/>
      <c r="AC33" s="64">
        <v>0</v>
      </c>
      <c r="AD33" s="64">
        <v>0</v>
      </c>
      <c r="AE33" s="64">
        <v>0</v>
      </c>
      <c r="AF33" s="64">
        <v>0</v>
      </c>
      <c r="AG33" s="42">
        <f t="shared" si="8"/>
        <v>1.1399999999999999</v>
      </c>
      <c r="AH33" s="42">
        <f t="shared" si="9"/>
        <v>1.1399999999999999</v>
      </c>
      <c r="AI33" s="43">
        <f t="shared" si="10"/>
        <v>1.3679999999999999</v>
      </c>
      <c r="AJ33" s="43">
        <f t="shared" si="10"/>
        <v>1.3679999999999999</v>
      </c>
      <c r="AK33" s="65">
        <f t="shared" si="24"/>
        <v>1.1361670232202252</v>
      </c>
      <c r="AL33" s="65">
        <f t="shared" si="25"/>
        <v>1.1442430025445292</v>
      </c>
      <c r="AM33" s="65">
        <f t="shared" si="26"/>
        <v>1.2921573137074518</v>
      </c>
      <c r="AN33" s="65">
        <f t="shared" si="27"/>
        <v>1.9963516839043864</v>
      </c>
      <c r="AO33" s="43">
        <f>'30.06.2018'!AM33+'30.06.2018'!AN33</f>
        <v>1.7601438547025394</v>
      </c>
      <c r="AP33" s="43">
        <f>'30.06.2018'!AO33+'30.06.2018'!AP33</f>
        <v>2.1617562503084926</v>
      </c>
    </row>
    <row r="34" spans="1:42" x14ac:dyDescent="0.25">
      <c r="A34" s="50" t="s">
        <v>55</v>
      </c>
      <c r="B34" s="42">
        <v>279.01499999999999</v>
      </c>
      <c r="C34" s="42">
        <v>35.755000000000003</v>
      </c>
      <c r="D34" s="42">
        <v>0</v>
      </c>
      <c r="E34" s="42">
        <v>278.822</v>
      </c>
      <c r="F34" s="42">
        <v>89.075999999999993</v>
      </c>
      <c r="G34" s="42">
        <v>0</v>
      </c>
      <c r="H34" s="42">
        <v>331.53100000000001</v>
      </c>
      <c r="I34" s="42">
        <v>0.77</v>
      </c>
      <c r="J34" s="42">
        <v>0.89</v>
      </c>
      <c r="K34" s="42">
        <v>0.59</v>
      </c>
      <c r="L34" s="42">
        <v>0.75</v>
      </c>
      <c r="M34" s="42">
        <v>0.92400000000000004</v>
      </c>
      <c r="N34" s="42">
        <v>1.0680000000000001</v>
      </c>
      <c r="O34" s="42">
        <v>0.70799999999999996</v>
      </c>
      <c r="P34" s="42">
        <v>0.9</v>
      </c>
      <c r="Q34" s="42">
        <v>212.327</v>
      </c>
      <c r="R34" s="42">
        <v>31.821999999999999</v>
      </c>
      <c r="S34" s="42">
        <v>0</v>
      </c>
      <c r="T34" s="42">
        <v>162.58099999999999</v>
      </c>
      <c r="U34" s="42">
        <v>76.38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f t="shared" si="4"/>
        <v>0</v>
      </c>
      <c r="AD34" s="42">
        <f t="shared" si="5"/>
        <v>0</v>
      </c>
      <c r="AE34" s="42">
        <f t="shared" si="6"/>
        <v>0</v>
      </c>
      <c r="AF34" s="42">
        <f t="shared" si="7"/>
        <v>0</v>
      </c>
      <c r="AG34" s="42">
        <f t="shared" si="8"/>
        <v>0.77</v>
      </c>
      <c r="AH34" s="42">
        <f t="shared" si="9"/>
        <v>0.59</v>
      </c>
      <c r="AI34" s="43">
        <f t="shared" si="10"/>
        <v>0.92399999999999993</v>
      </c>
      <c r="AJ34" s="43">
        <f t="shared" si="10"/>
        <v>0.70799999999999996</v>
      </c>
      <c r="AK34" s="43">
        <f t="shared" si="24"/>
        <v>0.76098776051466765</v>
      </c>
      <c r="AL34" s="43">
        <f t="shared" si="25"/>
        <v>0.58309961193879967</v>
      </c>
      <c r="AM34" s="43">
        <f t="shared" si="26"/>
        <v>0.89000139840581727</v>
      </c>
      <c r="AN34" s="43">
        <f t="shared" si="27"/>
        <v>0.85747002559612018</v>
      </c>
      <c r="AO34" s="43">
        <f>'30.06.2018'!AM34+'30.06.2018'!AN34</f>
        <v>2.8099993941991617</v>
      </c>
      <c r="AP34" s="43">
        <f>'30.06.2018'!AO34+'30.06.2018'!AP34</f>
        <v>4.228078810703753</v>
      </c>
    </row>
    <row r="35" spans="1:42" x14ac:dyDescent="0.25">
      <c r="A35" s="50" t="s">
        <v>56</v>
      </c>
      <c r="B35" s="42">
        <v>85.986000000000004</v>
      </c>
      <c r="C35" s="42">
        <v>22.3</v>
      </c>
      <c r="D35" s="42">
        <v>0</v>
      </c>
      <c r="E35" s="42">
        <v>74.53</v>
      </c>
      <c r="F35" s="42">
        <v>21.016999999999999</v>
      </c>
      <c r="G35" s="42">
        <v>0</v>
      </c>
      <c r="H35" s="42">
        <v>87.019000000000005</v>
      </c>
      <c r="I35" s="42">
        <v>0.89</v>
      </c>
      <c r="J35" s="42">
        <v>1.69</v>
      </c>
      <c r="K35" s="42">
        <v>1.32</v>
      </c>
      <c r="L35" s="42">
        <v>2.5299999999999998</v>
      </c>
      <c r="M35" s="42">
        <v>1.0680000000000001</v>
      </c>
      <c r="N35" s="42">
        <v>2.028</v>
      </c>
      <c r="O35" s="42">
        <v>1.5840000000000001</v>
      </c>
      <c r="P35" s="42">
        <v>3.036</v>
      </c>
      <c r="Q35" s="42">
        <v>78.753</v>
      </c>
      <c r="R35" s="42">
        <v>34.359000000000002</v>
      </c>
      <c r="S35" s="42"/>
      <c r="T35" s="42">
        <v>101.633</v>
      </c>
      <c r="U35" s="42">
        <v>48.17</v>
      </c>
      <c r="V35" s="42"/>
      <c r="W35" s="42"/>
      <c r="X35" s="42"/>
      <c r="Y35" s="42"/>
      <c r="Z35" s="42"/>
      <c r="AA35" s="42"/>
      <c r="AB35" s="42"/>
      <c r="AC35" s="42">
        <f t="shared" si="4"/>
        <v>0</v>
      </c>
      <c r="AD35" s="42">
        <f t="shared" si="5"/>
        <v>0</v>
      </c>
      <c r="AE35" s="42">
        <f t="shared" si="6"/>
        <v>0</v>
      </c>
      <c r="AF35" s="42">
        <f t="shared" si="7"/>
        <v>0</v>
      </c>
      <c r="AG35" s="42">
        <f t="shared" si="8"/>
        <v>0.89</v>
      </c>
      <c r="AH35" s="42">
        <f t="shared" si="9"/>
        <v>1.32</v>
      </c>
      <c r="AI35" s="43">
        <f t="shared" si="10"/>
        <v>1.0680000000000001</v>
      </c>
      <c r="AJ35" s="43">
        <f t="shared" si="10"/>
        <v>1.5840000000000001</v>
      </c>
      <c r="AK35" s="43">
        <f t="shared" si="24"/>
        <v>0.91588165515316444</v>
      </c>
      <c r="AL35" s="43">
        <f t="shared" si="25"/>
        <v>1.3636522205823158</v>
      </c>
      <c r="AM35" s="43">
        <f t="shared" si="26"/>
        <v>1.540762331838565</v>
      </c>
      <c r="AN35" s="43">
        <f t="shared" si="27"/>
        <v>2.2919541323690349</v>
      </c>
      <c r="AO35" s="43">
        <f>'30.06.2018'!AM35+'30.06.2018'!AN35</f>
        <v>1.7304075049616905</v>
      </c>
      <c r="AP35" s="43">
        <f>'30.06.2018'!AO35+'30.06.2018'!AP35</f>
        <v>4.0421685119170592</v>
      </c>
    </row>
    <row r="36" spans="1:42" s="21" customFormat="1" x14ac:dyDescent="0.25">
      <c r="A36" s="50" t="s">
        <v>57</v>
      </c>
      <c r="B36" s="64">
        <v>6860</v>
      </c>
      <c r="C36" s="64">
        <v>2735</v>
      </c>
      <c r="D36" s="64">
        <v>0</v>
      </c>
      <c r="E36" s="64">
        <v>6832</v>
      </c>
      <c r="F36" s="64">
        <v>5116</v>
      </c>
      <c r="G36" s="64">
        <v>0</v>
      </c>
      <c r="H36" s="64">
        <v>10903</v>
      </c>
      <c r="I36" s="64">
        <v>0.95</v>
      </c>
      <c r="J36" s="64">
        <v>2.3199999999999998</v>
      </c>
      <c r="K36" s="64">
        <v>0.78</v>
      </c>
      <c r="L36" s="64">
        <v>1.72</v>
      </c>
      <c r="M36" s="64">
        <v>1.1399999999999999</v>
      </c>
      <c r="N36" s="64">
        <v>2.78</v>
      </c>
      <c r="O36" s="64">
        <v>0.94</v>
      </c>
      <c r="P36" s="64">
        <v>2.06</v>
      </c>
      <c r="Q36" s="64">
        <v>6517</v>
      </c>
      <c r="R36" s="64">
        <v>5806</v>
      </c>
      <c r="S36" s="64">
        <v>0</v>
      </c>
      <c r="T36" s="64">
        <v>5329</v>
      </c>
      <c r="U36" s="64">
        <v>7493</v>
      </c>
      <c r="V36" s="64">
        <v>0</v>
      </c>
      <c r="W36" s="64">
        <v>0</v>
      </c>
      <c r="X36" s="64">
        <v>0</v>
      </c>
      <c r="Y36" s="64">
        <v>0</v>
      </c>
      <c r="Z36" s="64">
        <v>0</v>
      </c>
      <c r="AA36" s="64">
        <v>0</v>
      </c>
      <c r="AB36" s="64">
        <v>0</v>
      </c>
      <c r="AC36" s="64">
        <f t="shared" si="4"/>
        <v>0</v>
      </c>
      <c r="AD36" s="64">
        <f t="shared" si="5"/>
        <v>0</v>
      </c>
      <c r="AE36" s="64">
        <f t="shared" si="6"/>
        <v>0</v>
      </c>
      <c r="AF36" s="64">
        <f t="shared" si="7"/>
        <v>0</v>
      </c>
      <c r="AG36" s="42">
        <f t="shared" si="8"/>
        <v>0.95</v>
      </c>
      <c r="AH36" s="42">
        <f t="shared" si="9"/>
        <v>0.78</v>
      </c>
      <c r="AI36" s="43">
        <f t="shared" si="10"/>
        <v>1.1399999999999999</v>
      </c>
      <c r="AJ36" s="43">
        <f t="shared" si="10"/>
        <v>0.93599999999999994</v>
      </c>
      <c r="AK36" s="65">
        <f t="shared" si="24"/>
        <v>0.95</v>
      </c>
      <c r="AL36" s="65">
        <f t="shared" si="25"/>
        <v>0.78000585480093676</v>
      </c>
      <c r="AM36" s="65">
        <f t="shared" si="26"/>
        <v>2.122851919561243</v>
      </c>
      <c r="AN36" s="65">
        <f t="shared" si="27"/>
        <v>1.4646207974980454</v>
      </c>
      <c r="AO36" s="43">
        <f>'30.06.2018'!AM36+'30.06.2018'!AN36</f>
        <v>2.0799934143554326</v>
      </c>
      <c r="AP36" s="43">
        <f>'30.06.2018'!AO36+'30.06.2018'!AP36</f>
        <v>2.4199950699559358</v>
      </c>
    </row>
    <row r="37" spans="1:42" x14ac:dyDescent="0.25">
      <c r="A37" s="50" t="s">
        <v>58</v>
      </c>
      <c r="B37" s="42">
        <v>63.982999999999997</v>
      </c>
      <c r="C37" s="42">
        <v>39.924999999999997</v>
      </c>
      <c r="D37" s="42">
        <v>0</v>
      </c>
      <c r="E37" s="42">
        <v>56.715000000000003</v>
      </c>
      <c r="F37" s="42">
        <v>39.075000000000003</v>
      </c>
      <c r="G37" s="42">
        <v>0</v>
      </c>
      <c r="H37" s="42"/>
      <c r="I37" s="42">
        <v>0.89</v>
      </c>
      <c r="J37" s="42">
        <v>1.05</v>
      </c>
      <c r="K37" s="42">
        <v>1.1299999999999999</v>
      </c>
      <c r="L37" s="42">
        <v>1.33</v>
      </c>
      <c r="M37" s="42">
        <v>1.07</v>
      </c>
      <c r="N37" s="42">
        <v>1.26</v>
      </c>
      <c r="O37" s="42">
        <v>1.35</v>
      </c>
      <c r="P37" s="42">
        <v>1.59</v>
      </c>
      <c r="Q37" s="42">
        <v>57.072000000000003</v>
      </c>
      <c r="R37" s="42">
        <v>41.920999999999999</v>
      </c>
      <c r="S37" s="42">
        <v>0</v>
      </c>
      <c r="T37" s="42">
        <v>63.807000000000002</v>
      </c>
      <c r="U37" s="42">
        <v>51.774999999999999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f t="shared" si="4"/>
        <v>0</v>
      </c>
      <c r="AD37" s="42">
        <f t="shared" si="5"/>
        <v>0</v>
      </c>
      <c r="AE37" s="42">
        <f t="shared" si="6"/>
        <v>0</v>
      </c>
      <c r="AF37" s="42">
        <f t="shared" si="7"/>
        <v>0</v>
      </c>
      <c r="AG37" s="42">
        <f t="shared" si="8"/>
        <v>0.89</v>
      </c>
      <c r="AH37" s="42">
        <f t="shared" si="9"/>
        <v>1.1299999999999999</v>
      </c>
      <c r="AI37" s="43">
        <f t="shared" si="10"/>
        <v>1.0680000000000001</v>
      </c>
      <c r="AJ37" s="43">
        <f t="shared" si="10"/>
        <v>1.3559999999999999</v>
      </c>
      <c r="AK37" s="43">
        <f t="shared" si="24"/>
        <v>0.89198693402935159</v>
      </c>
      <c r="AL37" s="43">
        <f t="shared" si="25"/>
        <v>1.125046284051838</v>
      </c>
      <c r="AM37" s="43">
        <f t="shared" si="26"/>
        <v>1.0499937382592361</v>
      </c>
      <c r="AN37" s="43">
        <f t="shared" si="27"/>
        <v>1.3250159948816378</v>
      </c>
      <c r="AO37" s="43">
        <f>'30.06.2018'!AM37+'30.06.2018'!AN37</f>
        <v>1.7037241923878632</v>
      </c>
      <c r="AP37" s="43">
        <f>'30.06.2018'!AO37+'30.06.2018'!AP37</f>
        <v>2.1983644907634257</v>
      </c>
    </row>
    <row r="38" spans="1:42" x14ac:dyDescent="0.25">
      <c r="A38" s="50" t="s">
        <v>59</v>
      </c>
      <c r="B38" s="57">
        <v>1423.1279999999999</v>
      </c>
      <c r="C38" s="42">
        <v>744.68799999999999</v>
      </c>
      <c r="D38" s="42">
        <v>0</v>
      </c>
      <c r="E38" s="42">
        <v>1425.3440000000001</v>
      </c>
      <c r="F38" s="42">
        <v>959.87400000000002</v>
      </c>
      <c r="G38" s="42">
        <v>0</v>
      </c>
      <c r="H38" s="42">
        <v>1802.748</v>
      </c>
      <c r="I38" s="42">
        <v>0.57999999999999996</v>
      </c>
      <c r="J38" s="42">
        <v>0.57999999999999996</v>
      </c>
      <c r="K38" s="42">
        <v>1</v>
      </c>
      <c r="L38" s="42">
        <v>1</v>
      </c>
      <c r="M38" s="42">
        <v>0.69599999999999995</v>
      </c>
      <c r="N38" s="42">
        <v>0.69599999999999995</v>
      </c>
      <c r="O38" s="42">
        <v>1.2</v>
      </c>
      <c r="P38" s="42">
        <v>1.2</v>
      </c>
      <c r="Q38" s="42">
        <v>826.00599999999997</v>
      </c>
      <c r="R38" s="42">
        <v>432.24200000000002</v>
      </c>
      <c r="S38" s="42">
        <v>0</v>
      </c>
      <c r="T38" s="42">
        <v>1425.355</v>
      </c>
      <c r="U38" s="42">
        <v>1272.337</v>
      </c>
      <c r="V38" s="42"/>
      <c r="W38" s="42"/>
      <c r="X38" s="42"/>
      <c r="Y38" s="42"/>
      <c r="Z38" s="42"/>
      <c r="AA38" s="42"/>
      <c r="AB38" s="42"/>
      <c r="AC38" s="42">
        <f t="shared" si="4"/>
        <v>0</v>
      </c>
      <c r="AD38" s="42">
        <f t="shared" si="5"/>
        <v>0</v>
      </c>
      <c r="AE38" s="42">
        <f t="shared" si="6"/>
        <v>0</v>
      </c>
      <c r="AF38" s="42">
        <f t="shared" si="7"/>
        <v>0</v>
      </c>
      <c r="AG38" s="42">
        <f t="shared" si="8"/>
        <v>0.57999999999999996</v>
      </c>
      <c r="AH38" s="42">
        <f t="shared" si="9"/>
        <v>1</v>
      </c>
      <c r="AI38" s="43">
        <f t="shared" si="10"/>
        <v>0.69599999999999995</v>
      </c>
      <c r="AJ38" s="43">
        <f t="shared" si="10"/>
        <v>1.2</v>
      </c>
      <c r="AK38" s="43">
        <f t="shared" si="24"/>
        <v>0.58041581642691309</v>
      </c>
      <c r="AL38" s="43">
        <f t="shared" si="25"/>
        <v>1.0000077174352295</v>
      </c>
      <c r="AM38" s="43">
        <f t="shared" si="26"/>
        <v>0.58043368497948133</v>
      </c>
      <c r="AN38" s="43">
        <f t="shared" si="27"/>
        <v>1.3255250168251249</v>
      </c>
      <c r="AO38" s="43">
        <f>'30.06.2018'!AM38+'30.06.2018'!AN38</f>
        <v>3.3212028029370901</v>
      </c>
      <c r="AP38" s="43">
        <f>'30.06.2018'!AO38+'30.06.2018'!AP38</f>
        <v>3.8653471237194648</v>
      </c>
    </row>
    <row r="39" spans="1:42" s="21" customFormat="1" x14ac:dyDescent="0.25">
      <c r="A39" s="50" t="s">
        <v>60</v>
      </c>
      <c r="B39" s="64">
        <v>20.646000000000001</v>
      </c>
      <c r="C39" s="64">
        <v>6.5039999999999996</v>
      </c>
      <c r="D39" s="64">
        <v>0</v>
      </c>
      <c r="E39" s="64">
        <v>19.945</v>
      </c>
      <c r="F39" s="64">
        <v>6.3179999999999996</v>
      </c>
      <c r="G39" s="64">
        <v>0</v>
      </c>
      <c r="H39" s="64"/>
      <c r="I39" s="64">
        <v>0.70399999999999996</v>
      </c>
      <c r="J39" s="64">
        <v>0.70399999999999996</v>
      </c>
      <c r="K39" s="64">
        <v>1.3540000000000001</v>
      </c>
      <c r="L39" s="64">
        <v>1.3540000000000001</v>
      </c>
      <c r="M39" s="64">
        <v>0.84</v>
      </c>
      <c r="N39" s="64">
        <v>0.84</v>
      </c>
      <c r="O39" s="64">
        <v>1.62</v>
      </c>
      <c r="P39" s="64">
        <v>1.62</v>
      </c>
      <c r="Q39" s="64">
        <v>14.535</v>
      </c>
      <c r="R39" s="64">
        <v>4.5789999999999997</v>
      </c>
      <c r="S39" s="64">
        <v>0</v>
      </c>
      <c r="T39" s="64">
        <v>27.006</v>
      </c>
      <c r="U39" s="64">
        <v>8.5540000000000003</v>
      </c>
      <c r="V39" s="64">
        <v>0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4">
        <v>0</v>
      </c>
      <c r="AC39" s="64">
        <f t="shared" si="4"/>
        <v>0</v>
      </c>
      <c r="AD39" s="64">
        <f t="shared" si="5"/>
        <v>0</v>
      </c>
      <c r="AE39" s="64">
        <f t="shared" si="6"/>
        <v>0</v>
      </c>
      <c r="AF39" s="64">
        <f t="shared" si="7"/>
        <v>0</v>
      </c>
      <c r="AG39" s="42">
        <f t="shared" si="8"/>
        <v>0.70399999999999996</v>
      </c>
      <c r="AH39" s="42">
        <f t="shared" si="9"/>
        <v>1.3540000000000001</v>
      </c>
      <c r="AI39" s="43">
        <f t="shared" si="10"/>
        <v>0.84479999999999988</v>
      </c>
      <c r="AJ39" s="43">
        <f t="shared" si="10"/>
        <v>1.6248</v>
      </c>
      <c r="AK39" s="65">
        <f t="shared" si="24"/>
        <v>0.70401046207497819</v>
      </c>
      <c r="AL39" s="65">
        <f t="shared" si="25"/>
        <v>1.3540235648032088</v>
      </c>
      <c r="AM39" s="65">
        <f t="shared" si="26"/>
        <v>0.70402829028290281</v>
      </c>
      <c r="AN39" s="65">
        <f t="shared" si="27"/>
        <v>1.3539094650205763</v>
      </c>
      <c r="AO39" s="43">
        <f>'30.06.2018'!AM39+'30.06.2018'!AN39</f>
        <v>3.3913802989567428</v>
      </c>
      <c r="AP39" s="43">
        <f>'30.06.2018'!AO39+'30.06.2018'!AP39</f>
        <v>3.3913867851832435</v>
      </c>
    </row>
    <row r="40" spans="1:42" x14ac:dyDescent="0.25">
      <c r="A40" s="50" t="s">
        <v>61</v>
      </c>
      <c r="B40" s="42">
        <v>69.224000000000004</v>
      </c>
      <c r="C40" s="42">
        <v>16.905999999999999</v>
      </c>
      <c r="D40" s="42">
        <v>3.0870000000000002</v>
      </c>
      <c r="E40" s="42">
        <v>75.018000000000001</v>
      </c>
      <c r="F40" s="42">
        <v>16.988</v>
      </c>
      <c r="G40" s="42">
        <v>17.923999999999999</v>
      </c>
      <c r="H40" s="42"/>
      <c r="I40" s="42">
        <v>0.80400000000000005</v>
      </c>
      <c r="J40" s="42">
        <v>0.96299999999999997</v>
      </c>
      <c r="K40" s="42">
        <v>0.90300000000000002</v>
      </c>
      <c r="L40" s="42">
        <v>1.052</v>
      </c>
      <c r="M40" s="42">
        <v>0.96499999999999997</v>
      </c>
      <c r="N40" s="42">
        <v>1.1559999999999999</v>
      </c>
      <c r="O40" s="42">
        <v>1.0840000000000001</v>
      </c>
      <c r="P40" s="42">
        <v>1.262</v>
      </c>
      <c r="Q40" s="42">
        <v>55.219000000000001</v>
      </c>
      <c r="R40" s="42">
        <v>16.114000000000001</v>
      </c>
      <c r="S40" s="42">
        <v>2.863</v>
      </c>
      <c r="T40" s="42">
        <v>67.652000000000001</v>
      </c>
      <c r="U40" s="42">
        <v>17.904</v>
      </c>
      <c r="V40" s="42">
        <v>18.876999999999999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f t="shared" si="4"/>
        <v>0</v>
      </c>
      <c r="AD40" s="42">
        <f t="shared" si="5"/>
        <v>0</v>
      </c>
      <c r="AE40" s="42">
        <f t="shared" si="6"/>
        <v>0</v>
      </c>
      <c r="AF40" s="42">
        <f t="shared" si="7"/>
        <v>0</v>
      </c>
      <c r="AG40" s="42">
        <f t="shared" si="8"/>
        <v>0.80400000000000005</v>
      </c>
      <c r="AH40" s="42">
        <f t="shared" si="9"/>
        <v>0.90300000000000002</v>
      </c>
      <c r="AI40" s="43">
        <f t="shared" si="10"/>
        <v>0.96479999999999999</v>
      </c>
      <c r="AJ40" s="43">
        <f t="shared" si="10"/>
        <v>1.0835999999999999</v>
      </c>
      <c r="AK40" s="43">
        <f t="shared" si="24"/>
        <v>0.79768577372009708</v>
      </c>
      <c r="AL40" s="43">
        <f t="shared" si="25"/>
        <v>0.90181023221093604</v>
      </c>
      <c r="AM40" s="43">
        <f t="shared" si="26"/>
        <v>0.95315272684254126</v>
      </c>
      <c r="AN40" s="43">
        <f t="shared" si="27"/>
        <v>1.0535346012832263</v>
      </c>
      <c r="AO40" s="43">
        <f>'30.06.2018'!AM40+'30.06.2018'!AN40</f>
        <v>2.5104536960434203</v>
      </c>
      <c r="AP40" s="43">
        <f>'30.06.2018'!AO40+'30.06.2018'!AP40</f>
        <v>2.7142505872122191</v>
      </c>
    </row>
    <row r="41" spans="1:42" x14ac:dyDescent="0.25">
      <c r="A41" s="50" t="s">
        <v>103</v>
      </c>
      <c r="B41" s="42">
        <v>122.01300000000001</v>
      </c>
      <c r="C41" s="42">
        <v>34.591000000000001</v>
      </c>
      <c r="D41" s="42">
        <v>0</v>
      </c>
      <c r="E41" s="42">
        <v>118.628</v>
      </c>
      <c r="F41" s="42">
        <v>52.676000000000002</v>
      </c>
      <c r="G41" s="42">
        <v>0</v>
      </c>
      <c r="H41" s="42"/>
      <c r="I41" s="42">
        <v>1.01</v>
      </c>
      <c r="J41" s="42">
        <v>1.01</v>
      </c>
      <c r="K41" s="42">
        <v>1.18</v>
      </c>
      <c r="L41" s="42">
        <v>1.18</v>
      </c>
      <c r="M41" s="42">
        <v>1.21</v>
      </c>
      <c r="N41" s="42">
        <v>1.21</v>
      </c>
      <c r="O41" s="42">
        <v>1.42</v>
      </c>
      <c r="P41" s="42">
        <v>1.42</v>
      </c>
      <c r="Q41" s="42">
        <v>122.947</v>
      </c>
      <c r="R41" s="42">
        <v>34.886000000000003</v>
      </c>
      <c r="S41" s="42">
        <v>0</v>
      </c>
      <c r="T41" s="42">
        <v>139.62799999999999</v>
      </c>
      <c r="U41" s="42">
        <v>61.500999999999998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/>
      <c r="AC41" s="42">
        <f t="shared" si="4"/>
        <v>0</v>
      </c>
      <c r="AD41" s="42">
        <f t="shared" si="5"/>
        <v>0</v>
      </c>
      <c r="AE41" s="42">
        <f t="shared" si="6"/>
        <v>0</v>
      </c>
      <c r="AF41" s="42">
        <f t="shared" si="7"/>
        <v>0</v>
      </c>
      <c r="AG41" s="42">
        <f t="shared" si="8"/>
        <v>1.01</v>
      </c>
      <c r="AH41" s="42">
        <f t="shared" si="9"/>
        <v>1.18</v>
      </c>
      <c r="AI41" s="43">
        <f t="shared" si="10"/>
        <v>1.212</v>
      </c>
      <c r="AJ41" s="43">
        <f t="shared" si="10"/>
        <v>1.4159999999999999</v>
      </c>
      <c r="AK41" s="43">
        <f t="shared" si="24"/>
        <v>1.0076549220165065</v>
      </c>
      <c r="AL41" s="43">
        <f t="shared" si="25"/>
        <v>1.1770239741039215</v>
      </c>
      <c r="AM41" s="43">
        <f t="shared" si="26"/>
        <v>1.0085282298863867</v>
      </c>
      <c r="AN41" s="43">
        <f t="shared" si="27"/>
        <v>1.1675336016402156</v>
      </c>
      <c r="AO41" s="43">
        <f>'30.06.2018'!AM41+'30.06.2018'!AN41</f>
        <v>2.6139178864937058</v>
      </c>
      <c r="AP41" s="43">
        <f>'30.06.2018'!AO41+'30.06.2018'!AP41</f>
        <v>2.6223355508858197</v>
      </c>
    </row>
    <row r="42" spans="1:42" x14ac:dyDescent="0.25">
      <c r="A42" s="50" t="s">
        <v>62</v>
      </c>
      <c r="B42" s="42">
        <v>25.544</v>
      </c>
      <c r="C42" s="42">
        <v>8.86</v>
      </c>
      <c r="D42" s="42">
        <v>0</v>
      </c>
      <c r="E42" s="42">
        <v>24.933</v>
      </c>
      <c r="F42" s="42">
        <v>11.036</v>
      </c>
      <c r="G42" s="42">
        <v>0</v>
      </c>
      <c r="H42" s="42"/>
      <c r="I42" s="42">
        <v>0.77</v>
      </c>
      <c r="J42" s="42">
        <v>0.77</v>
      </c>
      <c r="K42" s="42">
        <v>0.95</v>
      </c>
      <c r="L42" s="42">
        <v>0.95</v>
      </c>
      <c r="M42" s="42">
        <v>0.92</v>
      </c>
      <c r="N42" s="42">
        <v>0.92</v>
      </c>
      <c r="O42" s="42">
        <v>1.1399999999999999</v>
      </c>
      <c r="P42" s="42">
        <v>1.1399999999999999</v>
      </c>
      <c r="Q42" s="42">
        <v>19.747</v>
      </c>
      <c r="R42" s="42">
        <v>6.851</v>
      </c>
      <c r="S42" s="42">
        <v>0</v>
      </c>
      <c r="T42" s="42">
        <v>23.736000000000001</v>
      </c>
      <c r="U42" s="42">
        <v>10.506</v>
      </c>
      <c r="V42" s="42">
        <v>0</v>
      </c>
      <c r="W42" s="42"/>
      <c r="X42" s="42"/>
      <c r="Y42" s="42"/>
      <c r="Z42" s="42"/>
      <c r="AA42" s="42"/>
      <c r="AB42" s="42"/>
      <c r="AC42" s="42">
        <f t="shared" ref="AC42" si="28">W42/B42</f>
        <v>0</v>
      </c>
      <c r="AD42" s="42">
        <f t="shared" ref="AD42" si="29">Z42/E42</f>
        <v>0</v>
      </c>
      <c r="AE42" s="42">
        <f t="shared" ref="AE42" si="30">(X42+Y42)/(C42+D42)</f>
        <v>0</v>
      </c>
      <c r="AF42" s="42">
        <f t="shared" ref="AF42" si="31">(AA42+AB42)/(F42+G42)</f>
        <v>0</v>
      </c>
      <c r="AG42" s="42">
        <f t="shared" ref="AG42" si="32">I42+AC42</f>
        <v>0.77</v>
      </c>
      <c r="AH42" s="42">
        <f t="shared" ref="AH42" si="33">K42+AD42</f>
        <v>0.95</v>
      </c>
      <c r="AI42" s="43">
        <f t="shared" ref="AI42" si="34">AG42*1.2</f>
        <v>0.92399999999999993</v>
      </c>
      <c r="AJ42" s="43">
        <f t="shared" ref="AJ42" si="35">AH42*1.2</f>
        <v>1.1399999999999999</v>
      </c>
      <c r="AK42" s="43">
        <f t="shared" ref="AK42" si="36">(Q42+W42)/B42</f>
        <v>0.7730582524271844</v>
      </c>
      <c r="AL42" s="43">
        <f t="shared" ref="AL42" si="37">(T42+Z42)/E42</f>
        <v>0.9519913367825773</v>
      </c>
      <c r="AM42" s="43">
        <f t="shared" ref="AM42" si="38">(R42+X42)/C42</f>
        <v>0.77325056433408579</v>
      </c>
      <c r="AN42" s="43">
        <f t="shared" ref="AN42" si="39">(U42+V42+AA42+AB42)/(F42+G42)</f>
        <v>0.95197535338890904</v>
      </c>
      <c r="AO42" s="43">
        <f>'30.06.2018'!AM42+'30.06.2018'!AN42</f>
        <v>2.7942327309885768</v>
      </c>
      <c r="AP42" s="43">
        <f>'30.06.2018'!AO42+'30.06.2018'!AP42</f>
        <v>2.7942113549796455</v>
      </c>
    </row>
    <row r="43" spans="1:42" x14ac:dyDescent="0.25">
      <c r="A43" s="50" t="s">
        <v>63</v>
      </c>
      <c r="B43" s="42">
        <v>25.544</v>
      </c>
      <c r="C43" s="42">
        <v>8.86</v>
      </c>
      <c r="D43" s="42">
        <v>0</v>
      </c>
      <c r="E43" s="42">
        <v>24.933</v>
      </c>
      <c r="F43" s="42">
        <v>11.036</v>
      </c>
      <c r="G43" s="42">
        <v>0</v>
      </c>
      <c r="H43" s="42"/>
      <c r="I43" s="42">
        <v>0.77</v>
      </c>
      <c r="J43" s="42">
        <v>0.77</v>
      </c>
      <c r="K43" s="42">
        <v>0.95</v>
      </c>
      <c r="L43" s="42">
        <v>0.95</v>
      </c>
      <c r="M43" s="42">
        <v>0.92</v>
      </c>
      <c r="N43" s="42">
        <v>0.92</v>
      </c>
      <c r="O43" s="42">
        <v>1.1399999999999999</v>
      </c>
      <c r="P43" s="42">
        <v>1.1399999999999999</v>
      </c>
      <c r="Q43" s="42">
        <v>19.747</v>
      </c>
      <c r="R43" s="42">
        <v>6.851</v>
      </c>
      <c r="S43" s="42">
        <v>0</v>
      </c>
      <c r="T43" s="42">
        <v>23.736000000000001</v>
      </c>
      <c r="U43" s="42">
        <v>10.506</v>
      </c>
      <c r="V43" s="42">
        <v>0</v>
      </c>
      <c r="W43" s="42"/>
      <c r="X43" s="42"/>
      <c r="Y43" s="42"/>
      <c r="Z43" s="42"/>
      <c r="AA43" s="42"/>
      <c r="AB43" s="42"/>
      <c r="AC43" s="42">
        <f t="shared" si="4"/>
        <v>0</v>
      </c>
      <c r="AD43" s="42">
        <f t="shared" si="5"/>
        <v>0</v>
      </c>
      <c r="AE43" s="42">
        <f t="shared" si="6"/>
        <v>0</v>
      </c>
      <c r="AF43" s="42">
        <f t="shared" si="7"/>
        <v>0</v>
      </c>
      <c r="AG43" s="42">
        <f t="shared" si="8"/>
        <v>0.77</v>
      </c>
      <c r="AH43" s="42">
        <f t="shared" si="9"/>
        <v>0.95</v>
      </c>
      <c r="AI43" s="43">
        <f t="shared" si="10"/>
        <v>0.92399999999999993</v>
      </c>
      <c r="AJ43" s="43">
        <f t="shared" si="10"/>
        <v>1.1399999999999999</v>
      </c>
      <c r="AK43" s="43">
        <f t="shared" si="24"/>
        <v>0.7730582524271844</v>
      </c>
      <c r="AL43" s="43">
        <f t="shared" si="25"/>
        <v>0.9519913367825773</v>
      </c>
      <c r="AM43" s="43">
        <f t="shared" si="26"/>
        <v>0.77325056433408579</v>
      </c>
      <c r="AN43" s="43">
        <f t="shared" si="27"/>
        <v>0.95197535338890904</v>
      </c>
      <c r="AO43" s="43">
        <f>'30.06.2018'!AM43+'30.06.2018'!AN43</f>
        <v>2.3596434913841713</v>
      </c>
      <c r="AP43" s="43">
        <f>'30.06.2018'!AO43+'30.06.2018'!AP43</f>
        <v>2.3575759952279838</v>
      </c>
    </row>
    <row r="44" spans="1:42" x14ac:dyDescent="0.25">
      <c r="A44" s="50" t="s">
        <v>64</v>
      </c>
      <c r="B44" s="42">
        <v>6.14</v>
      </c>
      <c r="C44" s="42">
        <v>1.3240000000000001</v>
      </c>
      <c r="D44" s="42">
        <v>2.9000000000000001E-2</v>
      </c>
      <c r="E44" s="42">
        <v>2.3650000000000002</v>
      </c>
      <c r="F44" s="42">
        <v>5.2249999999999996</v>
      </c>
      <c r="G44" s="42">
        <v>0</v>
      </c>
      <c r="H44" s="42"/>
      <c r="I44" s="42">
        <v>0.93</v>
      </c>
      <c r="J44" s="42">
        <v>0.93</v>
      </c>
      <c r="K44" s="42">
        <v>1.65</v>
      </c>
      <c r="L44" s="42">
        <v>1.65</v>
      </c>
      <c r="M44" s="42">
        <v>1.1160000000000001</v>
      </c>
      <c r="N44" s="42">
        <v>1.1160000000000001</v>
      </c>
      <c r="O44" s="42">
        <v>1.98</v>
      </c>
      <c r="P44" s="42">
        <v>1.98</v>
      </c>
      <c r="Q44" s="42">
        <v>5.7110000000000003</v>
      </c>
      <c r="R44" s="42">
        <v>1.2310000000000001</v>
      </c>
      <c r="S44" s="42">
        <v>2.7E-2</v>
      </c>
      <c r="T44" s="42">
        <v>3.9020000000000001</v>
      </c>
      <c r="U44" s="42">
        <v>8.6210000000000004</v>
      </c>
      <c r="V44" s="42">
        <v>0</v>
      </c>
      <c r="W44" s="41">
        <v>7.0170000000000003</v>
      </c>
      <c r="X44" s="42">
        <v>6.7000000000000004E-2</v>
      </c>
      <c r="Y44" s="42">
        <v>3.0000000000000001E-3</v>
      </c>
      <c r="Z44" s="42">
        <v>2.6960000000000002</v>
      </c>
      <c r="AA44" s="42">
        <v>0.315</v>
      </c>
      <c r="AB44" s="42">
        <v>0</v>
      </c>
      <c r="AC44" s="42">
        <f t="shared" si="4"/>
        <v>1.1428338762214985</v>
      </c>
      <c r="AD44" s="42">
        <f t="shared" si="5"/>
        <v>1.1399577167019028</v>
      </c>
      <c r="AE44" s="42">
        <f t="shared" si="6"/>
        <v>5.1736881005173693E-2</v>
      </c>
      <c r="AF44" s="42">
        <f t="shared" si="7"/>
        <v>6.0287081339712924E-2</v>
      </c>
      <c r="AG44" s="42">
        <f t="shared" si="8"/>
        <v>2.0728338762214986</v>
      </c>
      <c r="AH44" s="42">
        <f t="shared" si="9"/>
        <v>2.7899577167019025</v>
      </c>
      <c r="AI44" s="43">
        <f t="shared" si="10"/>
        <v>2.4874006514657983</v>
      </c>
      <c r="AJ44" s="43">
        <f t="shared" si="10"/>
        <v>3.3479492600422831</v>
      </c>
      <c r="AK44" s="43">
        <f t="shared" si="24"/>
        <v>2.0729641693811081</v>
      </c>
      <c r="AL44" s="43">
        <f t="shared" si="25"/>
        <v>2.7898520084566596</v>
      </c>
      <c r="AM44" s="43">
        <f t="shared" si="26"/>
        <v>0.98036253776435045</v>
      </c>
      <c r="AN44" s="43">
        <f t="shared" si="27"/>
        <v>1.7102392344497608</v>
      </c>
      <c r="AO44" s="43">
        <f>'30.06.2018'!AM44+'30.06.2018'!AN44</f>
        <v>8.4328181241346485</v>
      </c>
      <c r="AP44" s="43">
        <f>'30.06.2018'!AO44+'30.06.2018'!AP44</f>
        <v>4.9268826816381139</v>
      </c>
    </row>
    <row r="45" spans="1:42" s="21" customFormat="1" x14ac:dyDescent="0.25">
      <c r="A45" s="50" t="s">
        <v>65</v>
      </c>
      <c r="B45" s="64">
        <v>274.10300000000001</v>
      </c>
      <c r="C45" s="64">
        <v>56.46</v>
      </c>
      <c r="D45" s="64">
        <v>0</v>
      </c>
      <c r="E45" s="64">
        <v>267.08100000000002</v>
      </c>
      <c r="F45" s="64">
        <v>65.215000000000003</v>
      </c>
      <c r="G45" s="64">
        <v>0</v>
      </c>
      <c r="H45" s="64"/>
      <c r="I45" s="64">
        <v>1.25</v>
      </c>
      <c r="J45" s="64">
        <v>1.47</v>
      </c>
      <c r="K45" s="64">
        <v>1.95</v>
      </c>
      <c r="L45" s="64">
        <v>2.2000000000000002</v>
      </c>
      <c r="M45" s="64">
        <v>1.5</v>
      </c>
      <c r="N45" s="64">
        <v>1.76</v>
      </c>
      <c r="O45" s="64">
        <v>2.34</v>
      </c>
      <c r="P45" s="64">
        <v>2.64</v>
      </c>
      <c r="Q45" s="64">
        <v>343.35399999999998</v>
      </c>
      <c r="R45" s="64">
        <v>92.013000000000005</v>
      </c>
      <c r="S45" s="64">
        <v>0</v>
      </c>
      <c r="T45" s="64">
        <v>495.00299999999999</v>
      </c>
      <c r="U45" s="64">
        <v>120.42400000000001</v>
      </c>
      <c r="V45" s="64">
        <v>0</v>
      </c>
      <c r="W45" s="64">
        <v>0</v>
      </c>
      <c r="X45" s="64">
        <v>0</v>
      </c>
      <c r="Y45" s="64">
        <v>0</v>
      </c>
      <c r="Z45" s="64">
        <v>0</v>
      </c>
      <c r="AA45" s="64">
        <v>0</v>
      </c>
      <c r="AB45" s="64">
        <v>0</v>
      </c>
      <c r="AC45" s="64">
        <f t="shared" si="4"/>
        <v>0</v>
      </c>
      <c r="AD45" s="64">
        <f t="shared" si="5"/>
        <v>0</v>
      </c>
      <c r="AE45" s="64">
        <f t="shared" si="6"/>
        <v>0</v>
      </c>
      <c r="AF45" s="64">
        <f t="shared" si="7"/>
        <v>0</v>
      </c>
      <c r="AG45" s="42">
        <f t="shared" si="8"/>
        <v>1.25</v>
      </c>
      <c r="AH45" s="42">
        <f t="shared" si="9"/>
        <v>1.95</v>
      </c>
      <c r="AI45" s="43">
        <f t="shared" si="10"/>
        <v>1.5</v>
      </c>
      <c r="AJ45" s="43">
        <f t="shared" si="10"/>
        <v>2.34</v>
      </c>
      <c r="AK45" s="65">
        <f t="shared" si="24"/>
        <v>1.2526459031823802</v>
      </c>
      <c r="AL45" s="65">
        <f t="shared" si="25"/>
        <v>1.8533815584036302</v>
      </c>
      <c r="AM45" s="65">
        <f t="shared" si="26"/>
        <v>1.629702444208289</v>
      </c>
      <c r="AN45" s="65">
        <f t="shared" si="27"/>
        <v>1.8465690408648316</v>
      </c>
      <c r="AO45" s="43">
        <f>'30.06.2018'!AM45+'30.06.2018'!AN45</f>
        <v>3.2061500093138537</v>
      </c>
      <c r="AP45" s="43">
        <f>'30.06.2018'!AO45+'30.06.2018'!AP45</f>
        <v>3.6331725435935915</v>
      </c>
    </row>
    <row r="46" spans="1:42" x14ac:dyDescent="0.25">
      <c r="A46" s="50" t="s">
        <v>66</v>
      </c>
      <c r="B46" s="42">
        <v>243.86699999999999</v>
      </c>
      <c r="C46" s="42">
        <v>93.9</v>
      </c>
      <c r="D46" s="42">
        <v>0.112</v>
      </c>
      <c r="E46" s="42">
        <v>246.12700000000001</v>
      </c>
      <c r="F46" s="42">
        <v>183.131</v>
      </c>
      <c r="G46" s="42">
        <v>9.6000000000000002E-2</v>
      </c>
      <c r="H46" s="42"/>
      <c r="I46" s="42">
        <v>0.77</v>
      </c>
      <c r="J46" s="42">
        <v>0.77</v>
      </c>
      <c r="K46" s="42">
        <v>0.99</v>
      </c>
      <c r="L46" s="42">
        <v>0.99</v>
      </c>
      <c r="M46" s="42">
        <v>0.92</v>
      </c>
      <c r="N46" s="42">
        <v>0.92</v>
      </c>
      <c r="O46" s="42">
        <v>1.19</v>
      </c>
      <c r="P46" s="42">
        <v>1.19</v>
      </c>
      <c r="Q46" s="42">
        <v>184.74299999999999</v>
      </c>
      <c r="R46" s="42">
        <v>71.406000000000006</v>
      </c>
      <c r="S46" s="42">
        <v>8.5000000000000006E-2</v>
      </c>
      <c r="T46" s="42">
        <v>240.22800000000001</v>
      </c>
      <c r="U46" s="42">
        <v>236.751</v>
      </c>
      <c r="V46" s="42">
        <v>9.4E-2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f t="shared" si="4"/>
        <v>0</v>
      </c>
      <c r="AD46" s="42">
        <f t="shared" si="5"/>
        <v>0</v>
      </c>
      <c r="AE46" s="42">
        <f t="shared" si="6"/>
        <v>0</v>
      </c>
      <c r="AF46" s="42">
        <f t="shared" si="7"/>
        <v>0</v>
      </c>
      <c r="AG46" s="42">
        <f t="shared" si="8"/>
        <v>0.77</v>
      </c>
      <c r="AH46" s="42">
        <f t="shared" si="9"/>
        <v>0.99</v>
      </c>
      <c r="AI46" s="43">
        <f t="shared" si="10"/>
        <v>0.92399999999999993</v>
      </c>
      <c r="AJ46" s="43">
        <f t="shared" si="10"/>
        <v>1.1879999999999999</v>
      </c>
      <c r="AK46" s="43">
        <f t="shared" si="24"/>
        <v>0.75755637294098832</v>
      </c>
      <c r="AL46" s="43">
        <f t="shared" si="25"/>
        <v>0.97603269856618735</v>
      </c>
      <c r="AM46" s="43">
        <f t="shared" si="26"/>
        <v>0.76044728434504794</v>
      </c>
      <c r="AN46" s="43">
        <f t="shared" si="27"/>
        <v>1.2926315444776151</v>
      </c>
      <c r="AO46" s="43">
        <f>'30.06.2018'!AM46+'30.06.2018'!AN46</f>
        <v>1.8500001690324823</v>
      </c>
      <c r="AP46" s="43">
        <f>'30.06.2018'!AO46+'30.06.2018'!AP46</f>
        <v>2.0085840253710336</v>
      </c>
    </row>
    <row r="47" spans="1:42" x14ac:dyDescent="0.25">
      <c r="A47" s="50" t="s">
        <v>101</v>
      </c>
      <c r="B47" s="42">
        <v>243.86699999999999</v>
      </c>
      <c r="C47" s="42">
        <v>93.9</v>
      </c>
      <c r="D47" s="42">
        <v>0.112</v>
      </c>
      <c r="E47" s="42">
        <v>246.12700000000001</v>
      </c>
      <c r="F47" s="42">
        <v>183.131</v>
      </c>
      <c r="G47" s="42">
        <v>9.6000000000000002E-2</v>
      </c>
      <c r="H47" s="42"/>
      <c r="I47" s="42">
        <v>0.77</v>
      </c>
      <c r="J47" s="42">
        <v>0.77</v>
      </c>
      <c r="K47" s="42">
        <v>0.99</v>
      </c>
      <c r="L47" s="42">
        <v>0.99</v>
      </c>
      <c r="M47" s="42">
        <v>0.92</v>
      </c>
      <c r="N47" s="42">
        <v>0.92</v>
      </c>
      <c r="O47" s="42">
        <v>1.19</v>
      </c>
      <c r="P47" s="42">
        <v>1.19</v>
      </c>
      <c r="Q47" s="42">
        <v>184.74299999999999</v>
      </c>
      <c r="R47" s="42">
        <v>71.406000000000006</v>
      </c>
      <c r="S47" s="42">
        <v>8.5000000000000006E-2</v>
      </c>
      <c r="T47" s="42">
        <v>240.22800000000001</v>
      </c>
      <c r="U47" s="42">
        <v>236.751</v>
      </c>
      <c r="V47" s="42">
        <v>9.4E-2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f t="shared" ref="AC47" si="40">W47/B47</f>
        <v>0</v>
      </c>
      <c r="AD47" s="42">
        <f t="shared" ref="AD47" si="41">Z47/E47</f>
        <v>0</v>
      </c>
      <c r="AE47" s="42">
        <f t="shared" ref="AE47" si="42">(X47+Y47)/(C47+D47)</f>
        <v>0</v>
      </c>
      <c r="AF47" s="42">
        <f t="shared" ref="AF47" si="43">(AA47+AB47)/(F47+G47)</f>
        <v>0</v>
      </c>
      <c r="AG47" s="42">
        <f t="shared" ref="AG47" si="44">I47+AC47</f>
        <v>0.77</v>
      </c>
      <c r="AH47" s="42">
        <f t="shared" ref="AH47" si="45">K47+AD47</f>
        <v>0.99</v>
      </c>
      <c r="AI47" s="43">
        <f t="shared" ref="AI47" si="46">AG47*1.2</f>
        <v>0.92399999999999993</v>
      </c>
      <c r="AJ47" s="43">
        <f t="shared" ref="AJ47" si="47">AH47*1.2</f>
        <v>1.1879999999999999</v>
      </c>
      <c r="AK47" s="43">
        <f t="shared" ref="AK47" si="48">(Q47+W47)/B47</f>
        <v>0.75755637294098832</v>
      </c>
      <c r="AL47" s="43">
        <f t="shared" ref="AL47" si="49">(T47+Z47)/E47</f>
        <v>0.97603269856618735</v>
      </c>
      <c r="AM47" s="43">
        <f t="shared" ref="AM47" si="50">(R47+X47)/C47</f>
        <v>0.76044728434504794</v>
      </c>
      <c r="AN47" s="43">
        <f t="shared" ref="AN47" si="51">(U47+V47+AA47+AB47)/(F47+G47)</f>
        <v>1.2926315444776151</v>
      </c>
      <c r="AO47" s="43">
        <f>'30.06.2018'!AM47+'30.06.2018'!AN47</f>
        <v>1.9941443792274662</v>
      </c>
      <c r="AP47" s="43">
        <f>'30.06.2018'!AO47+'30.06.2018'!AP47</f>
        <v>2.0474887182693342</v>
      </c>
    </row>
    <row r="48" spans="1:42" x14ac:dyDescent="0.25">
      <c r="A48" s="50" t="s">
        <v>67</v>
      </c>
      <c r="B48" s="42">
        <v>243.86699999999999</v>
      </c>
      <c r="C48" s="42">
        <v>93.9</v>
      </c>
      <c r="D48" s="42">
        <v>0.112</v>
      </c>
      <c r="E48" s="42">
        <v>246.12700000000001</v>
      </c>
      <c r="F48" s="42">
        <v>183.131</v>
      </c>
      <c r="G48" s="42">
        <v>9.6000000000000002E-2</v>
      </c>
      <c r="H48" s="42"/>
      <c r="I48" s="42">
        <v>0.77</v>
      </c>
      <c r="J48" s="42">
        <v>0.77</v>
      </c>
      <c r="K48" s="42">
        <v>0.99</v>
      </c>
      <c r="L48" s="42">
        <v>0.99</v>
      </c>
      <c r="M48" s="42">
        <v>0.92</v>
      </c>
      <c r="N48" s="42">
        <v>0.92</v>
      </c>
      <c r="O48" s="42">
        <v>1.19</v>
      </c>
      <c r="P48" s="42">
        <v>1.19</v>
      </c>
      <c r="Q48" s="42">
        <v>184.74299999999999</v>
      </c>
      <c r="R48" s="42">
        <v>71.406000000000006</v>
      </c>
      <c r="S48" s="42">
        <v>8.5000000000000006E-2</v>
      </c>
      <c r="T48" s="42">
        <v>240.22800000000001</v>
      </c>
      <c r="U48" s="42">
        <v>236.751</v>
      </c>
      <c r="V48" s="42">
        <v>9.4E-2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f t="shared" ref="AC48" si="52">W48/B48</f>
        <v>0</v>
      </c>
      <c r="AD48" s="42">
        <f t="shared" ref="AD48" si="53">Z48/E48</f>
        <v>0</v>
      </c>
      <c r="AE48" s="42">
        <f t="shared" ref="AE48" si="54">(X48+Y48)/(C48+D48)</f>
        <v>0</v>
      </c>
      <c r="AF48" s="42">
        <f t="shared" ref="AF48" si="55">(AA48+AB48)/(F48+G48)</f>
        <v>0</v>
      </c>
      <c r="AG48" s="42">
        <f t="shared" ref="AG48" si="56">I48+AC48</f>
        <v>0.77</v>
      </c>
      <c r="AH48" s="42">
        <f t="shared" ref="AH48" si="57">K48+AD48</f>
        <v>0.99</v>
      </c>
      <c r="AI48" s="43">
        <f t="shared" ref="AI48" si="58">AG48*1.2</f>
        <v>0.92399999999999993</v>
      </c>
      <c r="AJ48" s="43">
        <f t="shared" ref="AJ48" si="59">AH48*1.2</f>
        <v>1.1879999999999999</v>
      </c>
      <c r="AK48" s="43">
        <f t="shared" ref="AK48" si="60">(Q48+W48)/B48</f>
        <v>0.75755637294098832</v>
      </c>
      <c r="AL48" s="43">
        <f t="shared" ref="AL48" si="61">(T48+Z48)/E48</f>
        <v>0.97603269856618735</v>
      </c>
      <c r="AM48" s="43">
        <f t="shared" ref="AM48" si="62">(R48+X48)/C48</f>
        <v>0.76044728434504794</v>
      </c>
      <c r="AN48" s="43">
        <f t="shared" ref="AN48" si="63">(U48+V48+AA48+AB48)/(F48+G48)</f>
        <v>1.2926315444776151</v>
      </c>
      <c r="AO48" s="43">
        <f>'30.06.2018'!AM48+'30.06.2018'!AN48</f>
        <v>2.5383211957377334</v>
      </c>
      <c r="AP48" s="43">
        <f>'30.06.2018'!AO48+'30.06.2018'!AP48</f>
        <v>2.5445275970299179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R51"/>
  <sheetViews>
    <sheetView zoomScaleNormal="100" workbookViewId="0">
      <pane xSplit="1" ySplit="3" topLeftCell="B20" activePane="bottomRight" state="frozen"/>
      <selection pane="topRight" activeCell="B1" sqref="B1"/>
      <selection pane="bottomLeft" activeCell="A4" sqref="A4"/>
      <selection pane="bottomRight" activeCell="AU49" sqref="AU49"/>
    </sheetView>
  </sheetViews>
  <sheetFormatPr defaultRowHeight="15" x14ac:dyDescent="0.25"/>
  <cols>
    <col min="1" max="1" width="25.42578125" style="7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3" width="17.28515625" hidden="1" customWidth="1"/>
    <col min="34" max="34" width="17.7109375" hidden="1" customWidth="1"/>
    <col min="35" max="35" width="18.85546875" hidden="1" customWidth="1"/>
    <col min="36" max="38" width="20.28515625" hidden="1" customWidth="1"/>
    <col min="39" max="42" width="9.140625" hidden="1" customWidth="1"/>
    <col min="43" max="43" width="44.28515625" customWidth="1"/>
    <col min="44" max="44" width="47.5703125" customWidth="1"/>
  </cols>
  <sheetData>
    <row r="1" spans="1:44" x14ac:dyDescent="0.25">
      <c r="AC1" s="14" t="s">
        <v>0</v>
      </c>
      <c r="AD1" s="15"/>
      <c r="AE1" s="14" t="s">
        <v>0</v>
      </c>
      <c r="AF1" s="15"/>
      <c r="AG1" s="22" t="s">
        <v>1</v>
      </c>
      <c r="AH1" s="22"/>
      <c r="AI1" s="24" t="s">
        <v>2</v>
      </c>
      <c r="AJ1" s="25"/>
      <c r="AK1" s="24" t="s">
        <v>2</v>
      </c>
      <c r="AL1" s="22"/>
      <c r="AM1" s="17" t="s">
        <v>3</v>
      </c>
      <c r="AN1" s="18"/>
      <c r="AO1" s="18"/>
      <c r="AP1" s="19"/>
      <c r="AQ1" s="24" t="s">
        <v>99</v>
      </c>
      <c r="AR1" s="24" t="s">
        <v>100</v>
      </c>
    </row>
    <row r="2" spans="1:44" x14ac:dyDescent="0.25">
      <c r="A2" s="5"/>
      <c r="B2" s="77" t="s">
        <v>6</v>
      </c>
      <c r="C2" s="78"/>
      <c r="D2" s="79"/>
      <c r="E2" s="77" t="s">
        <v>7</v>
      </c>
      <c r="F2" s="78"/>
      <c r="G2" s="78"/>
      <c r="H2" s="11"/>
      <c r="I2" s="10" t="s">
        <v>8</v>
      </c>
      <c r="J2" s="11"/>
      <c r="K2" s="12" t="s">
        <v>9</v>
      </c>
      <c r="L2" s="11"/>
      <c r="M2" s="12" t="s">
        <v>10</v>
      </c>
      <c r="N2" s="11"/>
      <c r="O2" s="12" t="s">
        <v>11</v>
      </c>
      <c r="P2" s="11"/>
      <c r="Q2" s="12" t="s">
        <v>12</v>
      </c>
      <c r="R2" s="10"/>
      <c r="S2" s="11"/>
      <c r="T2" s="12" t="s">
        <v>13</v>
      </c>
      <c r="U2" s="10"/>
      <c r="V2" s="11"/>
      <c r="W2" s="12" t="s">
        <v>14</v>
      </c>
      <c r="X2" s="10"/>
      <c r="Y2" s="11"/>
      <c r="Z2" s="80" t="s">
        <v>15</v>
      </c>
      <c r="AA2" s="81"/>
      <c r="AB2" s="82"/>
      <c r="AC2" s="14" t="s">
        <v>16</v>
      </c>
      <c r="AD2" s="15"/>
      <c r="AE2" s="14" t="s">
        <v>17</v>
      </c>
      <c r="AF2" s="15"/>
      <c r="AG2" s="22" t="s">
        <v>16</v>
      </c>
      <c r="AH2" s="22"/>
      <c r="AI2" s="22" t="s">
        <v>16</v>
      </c>
      <c r="AJ2" s="22"/>
      <c r="AK2" s="22" t="s">
        <v>17</v>
      </c>
      <c r="AL2" s="22"/>
      <c r="AM2" s="17" t="s">
        <v>16</v>
      </c>
      <c r="AN2" s="19"/>
      <c r="AO2" s="17" t="s">
        <v>17</v>
      </c>
      <c r="AP2" s="19"/>
    </row>
    <row r="3" spans="1:44" ht="21" x14ac:dyDescent="0.35">
      <c r="A3" s="6">
        <f>'30.06.2018'!A3</f>
        <v>43281</v>
      </c>
      <c r="B3" s="51" t="s">
        <v>19</v>
      </c>
      <c r="C3" s="51" t="s">
        <v>20</v>
      </c>
      <c r="D3" s="51" t="s">
        <v>21</v>
      </c>
      <c r="E3" s="13" t="s">
        <v>19</v>
      </c>
      <c r="F3" s="13" t="s">
        <v>22</v>
      </c>
      <c r="G3" s="13" t="s">
        <v>21</v>
      </c>
      <c r="H3" s="13" t="s">
        <v>23</v>
      </c>
      <c r="I3" s="51" t="s">
        <v>19</v>
      </c>
      <c r="J3" s="51" t="s">
        <v>20</v>
      </c>
      <c r="K3" s="51" t="s">
        <v>19</v>
      </c>
      <c r="L3" s="51" t="s">
        <v>20</v>
      </c>
      <c r="M3" s="51" t="s">
        <v>19</v>
      </c>
      <c r="N3" s="51" t="s">
        <v>20</v>
      </c>
      <c r="O3" s="51" t="s">
        <v>19</v>
      </c>
      <c r="P3" s="51" t="s">
        <v>20</v>
      </c>
      <c r="Q3" s="51" t="s">
        <v>19</v>
      </c>
      <c r="R3" s="51" t="s">
        <v>20</v>
      </c>
      <c r="S3" s="51" t="s">
        <v>24</v>
      </c>
      <c r="T3" s="51" t="s">
        <v>19</v>
      </c>
      <c r="U3" s="51" t="s">
        <v>20</v>
      </c>
      <c r="V3" s="51" t="s">
        <v>24</v>
      </c>
      <c r="W3" s="51" t="s">
        <v>19</v>
      </c>
      <c r="X3" s="51" t="s">
        <v>20</v>
      </c>
      <c r="Y3" s="51" t="s">
        <v>24</v>
      </c>
      <c r="Z3" s="51" t="s">
        <v>19</v>
      </c>
      <c r="AA3" s="51" t="s">
        <v>20</v>
      </c>
      <c r="AB3" s="51" t="s">
        <v>24</v>
      </c>
      <c r="AC3" s="16" t="s">
        <v>25</v>
      </c>
      <c r="AD3" s="16" t="s">
        <v>26</v>
      </c>
      <c r="AE3" s="16" t="s">
        <v>25</v>
      </c>
      <c r="AF3" s="16" t="s">
        <v>26</v>
      </c>
      <c r="AG3" s="23" t="s">
        <v>25</v>
      </c>
      <c r="AH3" s="23" t="s">
        <v>26</v>
      </c>
      <c r="AI3" s="23" t="s">
        <v>25</v>
      </c>
      <c r="AJ3" s="23" t="s">
        <v>26</v>
      </c>
      <c r="AK3" s="23" t="s">
        <v>25</v>
      </c>
      <c r="AL3" s="23" t="s">
        <v>26</v>
      </c>
      <c r="AM3" s="20" t="s">
        <v>25</v>
      </c>
      <c r="AN3" s="20" t="s">
        <v>26</v>
      </c>
      <c r="AO3" s="20" t="s">
        <v>25</v>
      </c>
      <c r="AP3" s="20" t="s">
        <v>26</v>
      </c>
      <c r="AQ3" s="20" t="s">
        <v>19</v>
      </c>
      <c r="AR3" s="20" t="s">
        <v>17</v>
      </c>
    </row>
    <row r="4" spans="1:44" x14ac:dyDescent="0.25">
      <c r="A4" s="50" t="s">
        <v>27</v>
      </c>
      <c r="B4" s="42">
        <v>199.876</v>
      </c>
      <c r="C4" s="42">
        <v>69.174000000000007</v>
      </c>
      <c r="D4" s="42">
        <v>0</v>
      </c>
      <c r="E4" s="42">
        <v>198.52099999999999</v>
      </c>
      <c r="F4" s="42">
        <v>64.786000000000001</v>
      </c>
      <c r="G4" s="42">
        <v>0</v>
      </c>
      <c r="H4" s="42">
        <v>0</v>
      </c>
      <c r="I4" s="42">
        <v>1.33</v>
      </c>
      <c r="J4" s="42">
        <v>1.99</v>
      </c>
      <c r="K4" s="42">
        <v>2.1800000000000002</v>
      </c>
      <c r="L4" s="42">
        <v>3.07</v>
      </c>
      <c r="M4" s="42">
        <v>1.6</v>
      </c>
      <c r="N4" s="42">
        <v>2.38</v>
      </c>
      <c r="O4" s="42">
        <v>2.62</v>
      </c>
      <c r="P4" s="42">
        <v>3.68</v>
      </c>
      <c r="Q4" s="42">
        <v>267.30900000000003</v>
      </c>
      <c r="R4" s="42">
        <v>141.41499999999999</v>
      </c>
      <c r="S4" s="42">
        <v>0</v>
      </c>
      <c r="T4" s="42">
        <v>432.971</v>
      </c>
      <c r="U4" s="42">
        <v>198.88200000000001</v>
      </c>
      <c r="V4" s="42">
        <v>0</v>
      </c>
      <c r="W4" s="42">
        <v>0.104</v>
      </c>
      <c r="X4" s="42">
        <v>0.61399999999999999</v>
      </c>
      <c r="Y4" s="42">
        <v>0</v>
      </c>
      <c r="Z4" s="42">
        <v>0.10299999999999999</v>
      </c>
      <c r="AA4" s="42">
        <v>0.61499999999999999</v>
      </c>
      <c r="AB4" s="42">
        <v>0</v>
      </c>
      <c r="AC4" s="42">
        <f>W4/B4</f>
        <v>5.2032260001200746E-4</v>
      </c>
      <c r="AD4" s="42">
        <f>Z4/E4</f>
        <v>5.1883679812211305E-4</v>
      </c>
      <c r="AE4" s="42">
        <f>(X4+Y4)/(C4+D4)</f>
        <v>8.8761673461127E-3</v>
      </c>
      <c r="AF4" s="42">
        <f>(AA4+AB4)/(F4+G4)</f>
        <v>9.4927916525175196E-3</v>
      </c>
      <c r="AG4" s="42">
        <f>I4+AC4</f>
        <v>1.3305203226000122</v>
      </c>
      <c r="AH4" s="42">
        <f>K4+AD4</f>
        <v>2.1805188367981221</v>
      </c>
      <c r="AI4" s="43">
        <f>AG4*1.2</f>
        <v>1.5966243871200145</v>
      </c>
      <c r="AJ4" s="43">
        <f>AH4*1.2</f>
        <v>2.6166226041577465</v>
      </c>
      <c r="AK4" s="43">
        <f>(J4+AE4)*1.2</f>
        <v>2.3986514008153352</v>
      </c>
      <c r="AL4" s="43">
        <f>(AF4+L4)*1.2</f>
        <v>3.6953913499830207</v>
      </c>
      <c r="AM4" s="43">
        <f t="shared" ref="AM4:AM26" si="0">(Q4+W4)/B4</f>
        <v>1.3378944945866438</v>
      </c>
      <c r="AN4" s="43">
        <f t="shared" ref="AN4:AN26" si="1">(T4+Z4)/E4</f>
        <v>2.1815022088343299</v>
      </c>
      <c r="AO4" s="43">
        <f t="shared" ref="AO4:AO26" si="2">(R4+X4)/C4</f>
        <v>2.0532136351808479</v>
      </c>
      <c r="AP4" s="43">
        <f t="shared" ref="AP4:AP26" si="3">(U4+V4+AA4+AB4)/(F4+G4)</f>
        <v>3.0793226931744515</v>
      </c>
      <c r="AQ4" s="43">
        <f>'30.06.2018'!AK4+'30.06.2018'!AL4</f>
        <v>3.4428000000000001</v>
      </c>
      <c r="AR4" s="43">
        <f>'30.06.2018'!P4+'30.06.2018'!R4+'30.06.2018'!AG4*1.2+'30.06.2018'!AH4*1.2</f>
        <v>3.6470000000000002</v>
      </c>
    </row>
    <row r="5" spans="1:44" x14ac:dyDescent="0.25">
      <c r="A5" s="50" t="s">
        <v>28</v>
      </c>
      <c r="B5" s="42">
        <v>190.68600000000001</v>
      </c>
      <c r="C5" s="42">
        <v>108.126</v>
      </c>
      <c r="D5" s="42">
        <v>0</v>
      </c>
      <c r="E5" s="42">
        <v>182.72499999999999</v>
      </c>
      <c r="F5" s="42">
        <v>92.804000000000002</v>
      </c>
      <c r="G5" s="42">
        <v>0</v>
      </c>
      <c r="H5" s="42"/>
      <c r="I5" s="42">
        <v>0.9</v>
      </c>
      <c r="J5" s="42">
        <v>0.9</v>
      </c>
      <c r="K5" s="42">
        <v>1.0900000000000001</v>
      </c>
      <c r="L5" s="42">
        <v>1.0900000000000001</v>
      </c>
      <c r="M5" s="42">
        <v>1.08</v>
      </c>
      <c r="N5" s="42">
        <v>1.08</v>
      </c>
      <c r="O5" s="42">
        <v>1.3080000000000001</v>
      </c>
      <c r="P5" s="42">
        <v>1.3080000000000001</v>
      </c>
      <c r="Q5" s="42">
        <v>159.125</v>
      </c>
      <c r="R5" s="42">
        <v>84.135999999999996</v>
      </c>
      <c r="S5" s="42">
        <v>0</v>
      </c>
      <c r="T5" s="42">
        <v>192.10599999999999</v>
      </c>
      <c r="U5" s="42">
        <v>120.03400000000001</v>
      </c>
      <c r="V5" s="42">
        <v>0</v>
      </c>
      <c r="W5" s="42">
        <v>0</v>
      </c>
      <c r="X5" s="42">
        <v>0</v>
      </c>
      <c r="Y5" s="42">
        <v>0</v>
      </c>
      <c r="Z5" s="42">
        <v>0</v>
      </c>
      <c r="AA5" s="42">
        <v>0</v>
      </c>
      <c r="AB5" s="42">
        <v>0</v>
      </c>
      <c r="AC5" s="42">
        <f t="shared" ref="AC5:AC46" si="4">W5/B5</f>
        <v>0</v>
      </c>
      <c r="AD5" s="42">
        <f t="shared" ref="AD5:AD46" si="5">Z5/E5</f>
        <v>0</v>
      </c>
      <c r="AE5" s="42">
        <f t="shared" ref="AE5:AE46" si="6">(X5+Y5)/(C5+D5)</f>
        <v>0</v>
      </c>
      <c r="AF5" s="42">
        <f t="shared" ref="AF5:AF46" si="7">(AA5+AB5)/(F5+G5)</f>
        <v>0</v>
      </c>
      <c r="AG5" s="42">
        <f t="shared" ref="AG5:AG46" si="8">I5+AC5</f>
        <v>0.9</v>
      </c>
      <c r="AH5" s="42">
        <f t="shared" ref="AH5:AH46" si="9">K5+AD5</f>
        <v>1.0900000000000001</v>
      </c>
      <c r="AI5" s="43">
        <f t="shared" ref="AI5:AJ46" si="10">AG5*1.2</f>
        <v>1.08</v>
      </c>
      <c r="AJ5" s="43">
        <f t="shared" si="10"/>
        <v>1.3080000000000001</v>
      </c>
      <c r="AK5" s="43">
        <f t="shared" ref="AK5:AK46" si="11">(J5+AE5)*1.2</f>
        <v>1.08</v>
      </c>
      <c r="AL5" s="43">
        <f t="shared" ref="AL5:AL46" si="12">(AF5+L5)*1.2</f>
        <v>1.3080000000000001</v>
      </c>
      <c r="AM5" s="43">
        <f t="shared" si="0"/>
        <v>0.83448706250065552</v>
      </c>
      <c r="AN5" s="43">
        <f t="shared" si="1"/>
        <v>1.0513394445204542</v>
      </c>
      <c r="AO5" s="43">
        <f t="shared" si="2"/>
        <v>0.77812921961415382</v>
      </c>
      <c r="AP5" s="43">
        <f t="shared" si="3"/>
        <v>1.2934140769794407</v>
      </c>
      <c r="AQ5" s="43">
        <f>'30.06.2018'!AK5+'30.06.2018'!AL5</f>
        <v>3.2694528021562732</v>
      </c>
      <c r="AR5" s="43">
        <f>'30.06.2018'!P5+'30.06.2018'!R5+'30.06.2018'!AG5*1.2+'30.06.2018'!AH5*1.2</f>
        <v>3.5508307197232227</v>
      </c>
    </row>
    <row r="6" spans="1:44" s="21" customFormat="1" x14ac:dyDescent="0.25">
      <c r="A6" s="50" t="s">
        <v>104</v>
      </c>
      <c r="B6" s="64">
        <v>44.539000000000001</v>
      </c>
      <c r="C6" s="64">
        <v>0</v>
      </c>
      <c r="D6" s="64">
        <v>0</v>
      </c>
      <c r="E6" s="64">
        <v>43.347999999999999</v>
      </c>
      <c r="F6" s="64">
        <v>0</v>
      </c>
      <c r="G6" s="64">
        <v>0</v>
      </c>
      <c r="H6" s="64"/>
      <c r="I6" s="64">
        <v>0.73</v>
      </c>
      <c r="J6" s="64"/>
      <c r="K6" s="64">
        <v>0.59</v>
      </c>
      <c r="L6" s="64"/>
      <c r="M6" s="64">
        <v>0.88</v>
      </c>
      <c r="N6" s="64"/>
      <c r="O6" s="64">
        <v>0.71</v>
      </c>
      <c r="P6" s="64"/>
      <c r="Q6" s="64">
        <v>32.47</v>
      </c>
      <c r="R6" s="64"/>
      <c r="S6" s="64"/>
      <c r="T6" s="64">
        <v>25.533000000000001</v>
      </c>
      <c r="U6" s="64"/>
      <c r="V6" s="64"/>
      <c r="W6" s="64">
        <v>7.8680000000000003</v>
      </c>
      <c r="X6" s="64"/>
      <c r="Y6" s="64"/>
      <c r="Z6" s="64">
        <v>5.8470000000000004</v>
      </c>
      <c r="AA6" s="64"/>
      <c r="AB6" s="64"/>
      <c r="AC6" s="64">
        <f t="shared" si="4"/>
        <v>0.17665416825703317</v>
      </c>
      <c r="AD6" s="64">
        <f t="shared" si="5"/>
        <v>0.13488511580695767</v>
      </c>
      <c r="AE6" s="64"/>
      <c r="AF6" s="64"/>
      <c r="AG6" s="42">
        <f t="shared" si="8"/>
        <v>0.90665416825703316</v>
      </c>
      <c r="AH6" s="42">
        <f t="shared" si="9"/>
        <v>0.72488511580695758</v>
      </c>
      <c r="AI6" s="43">
        <f t="shared" si="10"/>
        <v>1.0879850019084398</v>
      </c>
      <c r="AJ6" s="43">
        <f t="shared" si="10"/>
        <v>0.86986213896834907</v>
      </c>
      <c r="AK6" s="43">
        <f t="shared" si="11"/>
        <v>0</v>
      </c>
      <c r="AL6" s="43">
        <f t="shared" si="12"/>
        <v>0</v>
      </c>
      <c r="AM6" s="65">
        <f t="shared" si="0"/>
        <v>0.90567816969397608</v>
      </c>
      <c r="AN6" s="65">
        <f t="shared" si="1"/>
        <v>0.72390883085724844</v>
      </c>
      <c r="AO6" s="65"/>
      <c r="AP6" s="65"/>
      <c r="AQ6" s="43">
        <f>'30.06.2018'!AK6+'30.06.2018'!AL6</f>
        <v>1.8470541893585599</v>
      </c>
      <c r="AR6" s="43">
        <f>'30.06.2018'!P6+'30.06.2018'!R6+'30.06.2018'!AG6*1.2+'30.06.2018'!AH6*1.2</f>
        <v>0</v>
      </c>
    </row>
    <row r="7" spans="1:44" x14ac:dyDescent="0.25">
      <c r="A7" s="50" t="s">
        <v>29</v>
      </c>
      <c r="B7" s="42">
        <v>197.69200000000001</v>
      </c>
      <c r="C7" s="42">
        <v>90.843000000000004</v>
      </c>
      <c r="D7" s="42">
        <v>0</v>
      </c>
      <c r="E7" s="42">
        <v>189.559</v>
      </c>
      <c r="F7" s="42">
        <v>85.828999999999994</v>
      </c>
      <c r="G7" s="42">
        <v>0</v>
      </c>
      <c r="H7" s="42"/>
      <c r="I7" s="57">
        <f>Q7/B7</f>
        <v>0.79925338405195956</v>
      </c>
      <c r="J7" s="57">
        <f>R7/C7</f>
        <v>0.80154772519621764</v>
      </c>
      <c r="K7" s="57">
        <f>T7/E7</f>
        <v>1.0993674792544803</v>
      </c>
      <c r="L7" s="57">
        <f>U7/F7</f>
        <v>1.6965011825839753</v>
      </c>
      <c r="M7" s="43">
        <f t="shared" ref="M7:P8" si="13">I7*1.2</f>
        <v>0.95910406086235145</v>
      </c>
      <c r="N7" s="43">
        <f t="shared" si="13"/>
        <v>0.96185727023546108</v>
      </c>
      <c r="O7" s="43">
        <f t="shared" si="13"/>
        <v>1.3192409751053764</v>
      </c>
      <c r="P7" s="43">
        <f t="shared" si="13"/>
        <v>2.0358014191007703</v>
      </c>
      <c r="Q7" s="42">
        <v>158.006</v>
      </c>
      <c r="R7" s="42">
        <v>72.814999999999998</v>
      </c>
      <c r="S7" s="42">
        <v>0</v>
      </c>
      <c r="T7" s="42">
        <v>208.39500000000001</v>
      </c>
      <c r="U7" s="42">
        <v>145.60900000000001</v>
      </c>
      <c r="V7" s="42">
        <v>0</v>
      </c>
      <c r="W7" s="42"/>
      <c r="X7" s="42"/>
      <c r="Y7" s="42"/>
      <c r="Z7" s="42"/>
      <c r="AA7" s="42"/>
      <c r="AB7" s="42"/>
      <c r="AC7" s="42">
        <f t="shared" si="4"/>
        <v>0</v>
      </c>
      <c r="AD7" s="42">
        <f t="shared" si="5"/>
        <v>0</v>
      </c>
      <c r="AE7" s="42">
        <f t="shared" si="6"/>
        <v>0</v>
      </c>
      <c r="AF7" s="42">
        <f t="shared" si="7"/>
        <v>0</v>
      </c>
      <c r="AG7" s="42">
        <f t="shared" si="8"/>
        <v>0.79925338405195956</v>
      </c>
      <c r="AH7" s="42">
        <f t="shared" si="9"/>
        <v>1.0993674792544803</v>
      </c>
      <c r="AI7" s="43">
        <f t="shared" si="10"/>
        <v>0.95910406086235145</v>
      </c>
      <c r="AJ7" s="43">
        <f t="shared" si="10"/>
        <v>1.3192409751053764</v>
      </c>
      <c r="AK7" s="43">
        <f t="shared" si="11"/>
        <v>0.96185727023546108</v>
      </c>
      <c r="AL7" s="43">
        <f t="shared" si="12"/>
        <v>2.0358014191007703</v>
      </c>
      <c r="AM7" s="43">
        <f t="shared" si="0"/>
        <v>0.79925338405195956</v>
      </c>
      <c r="AN7" s="43">
        <f t="shared" si="1"/>
        <v>1.0993674792544803</v>
      </c>
      <c r="AO7" s="43">
        <f t="shared" si="2"/>
        <v>0.80154772519621764</v>
      </c>
      <c r="AP7" s="43">
        <f t="shared" si="3"/>
        <v>1.6965011825839753</v>
      </c>
      <c r="AQ7" s="43">
        <f>'30.06.2018'!AK7+'30.06.2018'!AL7</f>
        <v>2.8774233917234389</v>
      </c>
      <c r="AR7" s="43">
        <f>'30.06.2018'!P7+'30.06.2018'!R7+'30.06.2018'!AG7*1.2+'30.06.2018'!AH7*1.2</f>
        <v>2.9772378005784486</v>
      </c>
    </row>
    <row r="8" spans="1:44" x14ac:dyDescent="0.25">
      <c r="A8" s="50" t="s">
        <v>30</v>
      </c>
      <c r="B8" s="42">
        <v>197.69200000000001</v>
      </c>
      <c r="C8" s="42">
        <v>90.843000000000004</v>
      </c>
      <c r="D8" s="42">
        <v>0</v>
      </c>
      <c r="E8" s="42">
        <v>189.559</v>
      </c>
      <c r="F8" s="42">
        <v>85.828999999999994</v>
      </c>
      <c r="G8" s="42">
        <v>0</v>
      </c>
      <c r="H8" s="42"/>
      <c r="I8" s="57">
        <f>Q8/B8</f>
        <v>0.79925338405195956</v>
      </c>
      <c r="J8" s="57">
        <f>R8/C8</f>
        <v>0.80154772519621764</v>
      </c>
      <c r="K8" s="57">
        <f>T8/E8</f>
        <v>1.0993674792544803</v>
      </c>
      <c r="L8" s="57">
        <f>U8/F8</f>
        <v>1.6965011825839753</v>
      </c>
      <c r="M8" s="43">
        <f t="shared" si="13"/>
        <v>0.95910406086235145</v>
      </c>
      <c r="N8" s="43">
        <f t="shared" si="13"/>
        <v>0.96185727023546108</v>
      </c>
      <c r="O8" s="43">
        <f t="shared" si="13"/>
        <v>1.3192409751053764</v>
      </c>
      <c r="P8" s="43">
        <f t="shared" si="13"/>
        <v>2.0358014191007703</v>
      </c>
      <c r="Q8" s="42">
        <v>158.006</v>
      </c>
      <c r="R8" s="42">
        <v>72.814999999999998</v>
      </c>
      <c r="S8" s="42">
        <v>0</v>
      </c>
      <c r="T8" s="42">
        <v>208.39500000000001</v>
      </c>
      <c r="U8" s="42">
        <v>145.60900000000001</v>
      </c>
      <c r="V8" s="42">
        <v>0</v>
      </c>
      <c r="W8" s="42"/>
      <c r="X8" s="42"/>
      <c r="Y8" s="42"/>
      <c r="Z8" s="42"/>
      <c r="AA8" s="42"/>
      <c r="AB8" s="42"/>
      <c r="AC8" s="42">
        <f t="shared" ref="AC8" si="14">W8/B8</f>
        <v>0</v>
      </c>
      <c r="AD8" s="42">
        <f t="shared" ref="AD8" si="15">Z8/E8</f>
        <v>0</v>
      </c>
      <c r="AE8" s="42">
        <f t="shared" ref="AE8" si="16">(X8+Y8)/(C8+D8)</f>
        <v>0</v>
      </c>
      <c r="AF8" s="42">
        <f t="shared" ref="AF8" si="17">(AA8+AB8)/(F8+G8)</f>
        <v>0</v>
      </c>
      <c r="AG8" s="42">
        <f t="shared" ref="AG8" si="18">I8+AC8</f>
        <v>0.79925338405195956</v>
      </c>
      <c r="AH8" s="42">
        <f t="shared" ref="AH8" si="19">K8+AD8</f>
        <v>1.0993674792544803</v>
      </c>
      <c r="AI8" s="43">
        <f t="shared" ref="AI8" si="20">AG8*1.2</f>
        <v>0.95910406086235145</v>
      </c>
      <c r="AJ8" s="43">
        <f t="shared" ref="AJ8" si="21">AH8*1.2</f>
        <v>1.3192409751053764</v>
      </c>
      <c r="AK8" s="43">
        <f t="shared" ref="AK8" si="22">(J8+AE8)*1.2</f>
        <v>0.96185727023546108</v>
      </c>
      <c r="AL8" s="43">
        <f t="shared" ref="AL8" si="23">(AF8+L8)*1.2</f>
        <v>2.0358014191007703</v>
      </c>
      <c r="AM8" s="43">
        <f t="shared" ref="AM8" si="24">(Q8+W8)/B8</f>
        <v>0.79925338405195956</v>
      </c>
      <c r="AN8" s="43">
        <f t="shared" ref="AN8" si="25">(T8+Z8)/E8</f>
        <v>1.0993674792544803</v>
      </c>
      <c r="AO8" s="43">
        <f t="shared" ref="AO8" si="26">(R8+X8)/C8</f>
        <v>0.80154772519621764</v>
      </c>
      <c r="AP8" s="43">
        <f t="shared" ref="AP8" si="27">(U8+V8+AA8+AB8)/(F8+G8)</f>
        <v>1.6965011825839753</v>
      </c>
      <c r="AQ8" s="43">
        <f>'30.06.2018'!AK8+'30.06.2018'!AL8</f>
        <v>3.2652070084360805</v>
      </c>
      <c r="AR8" s="43">
        <f>'30.06.2018'!P8+'30.06.2018'!R8+'30.06.2018'!AG8*1.2+'30.06.2018'!AH8*1.2</f>
        <v>3.1339183197199532</v>
      </c>
    </row>
    <row r="9" spans="1:44" x14ac:dyDescent="0.25">
      <c r="A9" s="50" t="s">
        <v>31</v>
      </c>
      <c r="B9" s="42">
        <v>21.403300000000002</v>
      </c>
      <c r="C9" s="42">
        <v>7.2202000000000002</v>
      </c>
      <c r="D9" s="42">
        <v>0</v>
      </c>
      <c r="E9" s="42">
        <v>20.667999999999999</v>
      </c>
      <c r="F9" s="42">
        <v>6.8114999999999997</v>
      </c>
      <c r="G9" s="42">
        <v>0</v>
      </c>
      <c r="H9" s="42"/>
      <c r="I9" s="42">
        <v>0.88</v>
      </c>
      <c r="J9" s="42">
        <v>1.05</v>
      </c>
      <c r="K9" s="42">
        <v>1.3</v>
      </c>
      <c r="L9" s="42">
        <v>1.56</v>
      </c>
      <c r="M9" s="42">
        <v>1.06</v>
      </c>
      <c r="N9" s="42">
        <v>1.26</v>
      </c>
      <c r="O9" s="42">
        <v>1.56</v>
      </c>
      <c r="P9" s="42">
        <v>1.87</v>
      </c>
      <c r="Q9" s="42">
        <v>18.835599999999999</v>
      </c>
      <c r="R9" s="42">
        <v>7.5952000000000002</v>
      </c>
      <c r="S9" s="42">
        <v>0</v>
      </c>
      <c r="T9" s="42">
        <v>26.8597</v>
      </c>
      <c r="U9" s="42">
        <v>10.6469</v>
      </c>
      <c r="V9" s="42">
        <v>0</v>
      </c>
      <c r="W9" s="42"/>
      <c r="X9" s="42"/>
      <c r="Y9" s="42"/>
      <c r="Z9" s="42"/>
      <c r="AA9" s="42"/>
      <c r="AB9" s="42"/>
      <c r="AC9" s="42">
        <f t="shared" si="4"/>
        <v>0</v>
      </c>
      <c r="AD9" s="42">
        <f t="shared" si="5"/>
        <v>0</v>
      </c>
      <c r="AE9" s="42">
        <f t="shared" si="6"/>
        <v>0</v>
      </c>
      <c r="AF9" s="42">
        <f t="shared" si="7"/>
        <v>0</v>
      </c>
      <c r="AG9" s="42">
        <f t="shared" si="8"/>
        <v>0.88</v>
      </c>
      <c r="AH9" s="42">
        <f t="shared" si="9"/>
        <v>1.3</v>
      </c>
      <c r="AI9" s="43">
        <f t="shared" si="10"/>
        <v>1.056</v>
      </c>
      <c r="AJ9" s="43">
        <f t="shared" si="10"/>
        <v>1.56</v>
      </c>
      <c r="AK9" s="43">
        <f t="shared" si="11"/>
        <v>1.26</v>
      </c>
      <c r="AL9" s="43">
        <f t="shared" si="12"/>
        <v>1.8719999999999999</v>
      </c>
      <c r="AM9" s="43">
        <f t="shared" si="0"/>
        <v>0.88003251834997398</v>
      </c>
      <c r="AN9" s="43">
        <f t="shared" si="1"/>
        <v>1.2995790594155217</v>
      </c>
      <c r="AO9" s="43">
        <f t="shared" si="2"/>
        <v>1.0519376194565246</v>
      </c>
      <c r="AP9" s="43">
        <f t="shared" si="3"/>
        <v>1.5630771489392941</v>
      </c>
      <c r="AQ9" s="43">
        <f>'30.06.2018'!AK9+'30.06.2018'!AL9</f>
        <v>3.9</v>
      </c>
      <c r="AR9" s="43">
        <f>'30.06.2018'!P9+'30.06.2018'!R9+'30.06.2018'!AG9*1.2+'30.06.2018'!AH9*1.2</f>
        <v>4.0919999999999996</v>
      </c>
    </row>
    <row r="10" spans="1:44" s="21" customFormat="1" x14ac:dyDescent="0.25">
      <c r="A10" s="50" t="s">
        <v>32</v>
      </c>
      <c r="B10" s="64">
        <v>12.874000000000001</v>
      </c>
      <c r="C10" s="64">
        <v>3.2320000000000002</v>
      </c>
      <c r="D10" s="64">
        <v>0</v>
      </c>
      <c r="E10" s="64">
        <v>12.874000000000001</v>
      </c>
      <c r="F10" s="64">
        <v>3.2320000000000002</v>
      </c>
      <c r="G10" s="64">
        <v>0</v>
      </c>
      <c r="H10" s="64">
        <v>44.454999999999998</v>
      </c>
      <c r="I10" s="64">
        <v>0.95</v>
      </c>
      <c r="J10" s="64">
        <v>0.95</v>
      </c>
      <c r="K10" s="64">
        <v>1.1299999999999999</v>
      </c>
      <c r="L10" s="64">
        <v>1.1299999999999999</v>
      </c>
      <c r="M10" s="64">
        <v>1.1399999999999999</v>
      </c>
      <c r="N10" s="64">
        <v>1.1399999999999999</v>
      </c>
      <c r="O10" s="64">
        <v>1.36</v>
      </c>
      <c r="P10" s="64">
        <v>1.36</v>
      </c>
      <c r="Q10" s="64">
        <v>9.3949999999999996</v>
      </c>
      <c r="R10" s="64">
        <v>2.911</v>
      </c>
      <c r="S10" s="64">
        <v>0</v>
      </c>
      <c r="T10" s="64">
        <v>15.593999999999999</v>
      </c>
      <c r="U10" s="64">
        <v>3.556</v>
      </c>
      <c r="V10" s="64">
        <v>9.2550000000000008</v>
      </c>
      <c r="W10" s="64"/>
      <c r="X10" s="64"/>
      <c r="Y10" s="64"/>
      <c r="Z10" s="64"/>
      <c r="AA10" s="64"/>
      <c r="AB10" s="64"/>
      <c r="AC10" s="64">
        <f t="shared" si="4"/>
        <v>0</v>
      </c>
      <c r="AD10" s="64">
        <f t="shared" si="5"/>
        <v>0</v>
      </c>
      <c r="AE10" s="64">
        <f t="shared" si="6"/>
        <v>0</v>
      </c>
      <c r="AF10" s="64">
        <f t="shared" si="7"/>
        <v>0</v>
      </c>
      <c r="AG10" s="42">
        <f t="shared" si="8"/>
        <v>0.95</v>
      </c>
      <c r="AH10" s="42">
        <f t="shared" si="9"/>
        <v>1.1299999999999999</v>
      </c>
      <c r="AI10" s="43">
        <f t="shared" si="10"/>
        <v>1.1399999999999999</v>
      </c>
      <c r="AJ10" s="43">
        <f t="shared" si="10"/>
        <v>1.3559999999999999</v>
      </c>
      <c r="AK10" s="43">
        <f t="shared" si="11"/>
        <v>1.1399999999999999</v>
      </c>
      <c r="AL10" s="43">
        <f t="shared" si="12"/>
        <v>1.3559999999999999</v>
      </c>
      <c r="AM10" s="65">
        <f t="shared" si="0"/>
        <v>0.72976541867329492</v>
      </c>
      <c r="AN10" s="65">
        <f t="shared" si="1"/>
        <v>1.2112785459064781</v>
      </c>
      <c r="AO10" s="65">
        <f t="shared" si="2"/>
        <v>0.90068069306930687</v>
      </c>
      <c r="AP10" s="65">
        <f t="shared" si="3"/>
        <v>3.9637995049504946</v>
      </c>
      <c r="AQ10" s="43">
        <f>'30.06.2018'!AK10+'30.06.2018'!AL10</f>
        <v>2.4935999999999998</v>
      </c>
      <c r="AR10" s="43">
        <f>'30.06.2018'!P10+'30.06.2018'!R10+'30.06.2018'!AG10*1.2+'30.06.2018'!AH10*1.2</f>
        <v>2.5</v>
      </c>
    </row>
    <row r="11" spans="1:44" x14ac:dyDescent="0.25">
      <c r="A11" s="50" t="s">
        <v>33</v>
      </c>
      <c r="B11" s="42">
        <v>920.88</v>
      </c>
      <c r="C11" s="42">
        <v>139.12299999999999</v>
      </c>
      <c r="D11" s="42">
        <v>0</v>
      </c>
      <c r="E11" s="42">
        <v>810.15499999999997</v>
      </c>
      <c r="F11" s="42">
        <v>138.42400000000001</v>
      </c>
      <c r="G11" s="42">
        <v>0</v>
      </c>
      <c r="H11" s="42"/>
      <c r="I11" s="42">
        <v>0.61</v>
      </c>
      <c r="J11" s="42">
        <v>0.71</v>
      </c>
      <c r="K11" s="42">
        <v>0.8</v>
      </c>
      <c r="L11" s="42">
        <v>0.84</v>
      </c>
      <c r="M11" s="42">
        <v>0.73199999999999998</v>
      </c>
      <c r="N11" s="42">
        <v>0.85199999999999998</v>
      </c>
      <c r="O11" s="42">
        <v>0.96</v>
      </c>
      <c r="P11" s="42">
        <v>1.008</v>
      </c>
      <c r="Q11" s="42">
        <v>559.827</v>
      </c>
      <c r="R11" s="42">
        <v>99.11</v>
      </c>
      <c r="S11" s="42">
        <v>0</v>
      </c>
      <c r="T11" s="42">
        <v>644.548</v>
      </c>
      <c r="U11" s="42">
        <v>116.55200000000001</v>
      </c>
      <c r="V11" s="42">
        <v>0</v>
      </c>
      <c r="W11" s="42">
        <v>10.1</v>
      </c>
      <c r="X11" s="42">
        <v>14.377000000000001</v>
      </c>
      <c r="Y11" s="42">
        <v>0</v>
      </c>
      <c r="Z11" s="42">
        <v>0</v>
      </c>
      <c r="AA11" s="42">
        <v>0</v>
      </c>
      <c r="AB11" s="42">
        <v>0</v>
      </c>
      <c r="AC11" s="42">
        <f t="shared" si="4"/>
        <v>1.0967769959169489E-2</v>
      </c>
      <c r="AD11" s="42">
        <f t="shared" si="5"/>
        <v>0</v>
      </c>
      <c r="AE11" s="42">
        <f t="shared" si="6"/>
        <v>0.10334020974245813</v>
      </c>
      <c r="AF11" s="42">
        <f t="shared" si="7"/>
        <v>0</v>
      </c>
      <c r="AG11" s="42">
        <f t="shared" si="8"/>
        <v>0.62096776995916947</v>
      </c>
      <c r="AH11" s="42">
        <f t="shared" si="9"/>
        <v>0.8</v>
      </c>
      <c r="AI11" s="43">
        <f t="shared" si="10"/>
        <v>0.74516132395100332</v>
      </c>
      <c r="AJ11" s="43">
        <f t="shared" si="10"/>
        <v>0.96</v>
      </c>
      <c r="AK11" s="43">
        <f t="shared" si="11"/>
        <v>0.97600825169094974</v>
      </c>
      <c r="AL11" s="43">
        <f t="shared" si="12"/>
        <v>1.008</v>
      </c>
      <c r="AM11" s="43">
        <f t="shared" si="0"/>
        <v>0.61889388411085056</v>
      </c>
      <c r="AN11" s="43">
        <f t="shared" si="1"/>
        <v>0.79558602983379723</v>
      </c>
      <c r="AO11" s="43">
        <f t="shared" si="2"/>
        <v>0.81573140314685566</v>
      </c>
      <c r="AP11" s="43">
        <f t="shared" si="3"/>
        <v>0.84199271802577591</v>
      </c>
      <c r="AQ11" s="43">
        <f>'30.06.2018'!AK11+'30.06.2018'!AL11</f>
        <v>2.3351999999999999</v>
      </c>
      <c r="AR11" s="43">
        <f>'30.06.2018'!P11+'30.06.2018'!R11+'30.06.2018'!AG11*1.2+'30.06.2018'!AH11*1.2</f>
        <v>2.7399356004380988</v>
      </c>
    </row>
    <row r="12" spans="1:44" x14ac:dyDescent="0.25">
      <c r="A12" s="50" t="s">
        <v>34</v>
      </c>
      <c r="B12" s="42">
        <v>60.89</v>
      </c>
      <c r="C12" s="42">
        <v>19.367999999999999</v>
      </c>
      <c r="D12" s="42">
        <v>6.8000000000000005E-2</v>
      </c>
      <c r="E12" s="42">
        <v>60.308999999999997</v>
      </c>
      <c r="F12" s="42">
        <v>23.094000000000001</v>
      </c>
      <c r="G12" s="42">
        <v>3.5999999999999997E-2</v>
      </c>
      <c r="H12" s="42">
        <v>9.99</v>
      </c>
      <c r="I12" s="42">
        <v>0.98</v>
      </c>
      <c r="J12" s="42">
        <v>0.98</v>
      </c>
      <c r="K12" s="42">
        <v>1.3</v>
      </c>
      <c r="L12" s="42">
        <v>1.3</v>
      </c>
      <c r="M12" s="42">
        <v>1.1759999999999999</v>
      </c>
      <c r="N12" s="42">
        <v>1.1759999999999999</v>
      </c>
      <c r="O12" s="42">
        <v>1.56</v>
      </c>
      <c r="P12" s="42">
        <v>1.56</v>
      </c>
      <c r="Q12" s="42">
        <v>59.665999999999997</v>
      </c>
      <c r="R12" s="42">
        <v>18.995000000000001</v>
      </c>
      <c r="S12" s="42">
        <v>6.7000000000000004E-2</v>
      </c>
      <c r="T12" s="42">
        <v>78.400999999999996</v>
      </c>
      <c r="U12" s="42">
        <v>29.277999999999999</v>
      </c>
      <c r="V12" s="42">
        <v>4.7E-2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f t="shared" si="4"/>
        <v>0</v>
      </c>
      <c r="AD12" s="42">
        <f t="shared" si="5"/>
        <v>0</v>
      </c>
      <c r="AE12" s="42">
        <f t="shared" si="6"/>
        <v>0</v>
      </c>
      <c r="AF12" s="42">
        <f t="shared" si="7"/>
        <v>0</v>
      </c>
      <c r="AG12" s="42">
        <f t="shared" si="8"/>
        <v>0.98</v>
      </c>
      <c r="AH12" s="42">
        <f t="shared" si="9"/>
        <v>1.3</v>
      </c>
      <c r="AI12" s="43">
        <f t="shared" si="10"/>
        <v>1.1759999999999999</v>
      </c>
      <c r="AJ12" s="43">
        <f t="shared" si="10"/>
        <v>1.56</v>
      </c>
      <c r="AK12" s="43">
        <f t="shared" si="11"/>
        <v>1.1759999999999999</v>
      </c>
      <c r="AL12" s="43">
        <f t="shared" si="12"/>
        <v>1.56</v>
      </c>
      <c r="AM12" s="43">
        <f t="shared" si="0"/>
        <v>0.97989817704056492</v>
      </c>
      <c r="AN12" s="43">
        <f t="shared" si="1"/>
        <v>1.299988393108823</v>
      </c>
      <c r="AO12" s="43">
        <f t="shared" si="2"/>
        <v>0.98074142916150364</v>
      </c>
      <c r="AP12" s="43">
        <f t="shared" si="3"/>
        <v>1.2678339818417639</v>
      </c>
      <c r="AQ12" s="43">
        <f>'30.06.2018'!AK12+'30.06.2018'!AL12</f>
        <v>3.2039999999999997</v>
      </c>
      <c r="AR12" s="43">
        <f>'30.06.2018'!P12+'30.06.2018'!R12+'30.06.2018'!AG12*1.2+'30.06.2018'!AH12*1.2</f>
        <v>3.2039999999999997</v>
      </c>
    </row>
    <row r="13" spans="1:44" s="21" customFormat="1" x14ac:dyDescent="0.25">
      <c r="A13" s="50" t="s">
        <v>35</v>
      </c>
      <c r="B13" s="64">
        <v>36.872999999999998</v>
      </c>
      <c r="C13" s="64">
        <v>11.788</v>
      </c>
      <c r="D13" s="64">
        <v>0</v>
      </c>
      <c r="E13" s="64">
        <v>36.313000000000002</v>
      </c>
      <c r="F13" s="64">
        <v>7.87</v>
      </c>
      <c r="G13" s="64">
        <v>0</v>
      </c>
      <c r="H13" s="64"/>
      <c r="I13" s="64">
        <v>0.8</v>
      </c>
      <c r="J13" s="64">
        <v>0.8</v>
      </c>
      <c r="K13" s="64">
        <v>1.6</v>
      </c>
      <c r="L13" s="64">
        <v>1.6</v>
      </c>
      <c r="M13" s="64">
        <v>0.96</v>
      </c>
      <c r="N13" s="64">
        <v>0.96</v>
      </c>
      <c r="O13" s="64">
        <v>1.92</v>
      </c>
      <c r="P13" s="64">
        <v>1.92</v>
      </c>
      <c r="Q13" s="64">
        <v>25.811</v>
      </c>
      <c r="R13" s="64">
        <v>8.2520000000000007</v>
      </c>
      <c r="S13" s="64">
        <v>0</v>
      </c>
      <c r="T13" s="64">
        <v>53.38</v>
      </c>
      <c r="U13" s="64">
        <v>11.569000000000001</v>
      </c>
      <c r="V13" s="64"/>
      <c r="W13" s="64"/>
      <c r="X13" s="64"/>
      <c r="Y13" s="64"/>
      <c r="Z13" s="64"/>
      <c r="AA13" s="64"/>
      <c r="AB13" s="64"/>
      <c r="AC13" s="64">
        <f t="shared" si="4"/>
        <v>0</v>
      </c>
      <c r="AD13" s="64">
        <f t="shared" si="5"/>
        <v>0</v>
      </c>
      <c r="AE13" s="64">
        <f t="shared" si="6"/>
        <v>0</v>
      </c>
      <c r="AF13" s="64">
        <f t="shared" si="7"/>
        <v>0</v>
      </c>
      <c r="AG13" s="42">
        <f t="shared" si="8"/>
        <v>0.8</v>
      </c>
      <c r="AH13" s="42">
        <f t="shared" si="9"/>
        <v>1.6</v>
      </c>
      <c r="AI13" s="43">
        <f t="shared" si="10"/>
        <v>0.96</v>
      </c>
      <c r="AJ13" s="43">
        <f t="shared" si="10"/>
        <v>1.92</v>
      </c>
      <c r="AK13" s="43">
        <f t="shared" si="11"/>
        <v>0.96</v>
      </c>
      <c r="AL13" s="43">
        <f t="shared" si="12"/>
        <v>1.92</v>
      </c>
      <c r="AM13" s="65">
        <f t="shared" si="0"/>
        <v>0.69999728798850114</v>
      </c>
      <c r="AN13" s="65">
        <f t="shared" si="1"/>
        <v>1.4699969707818137</v>
      </c>
      <c r="AO13" s="65">
        <f t="shared" si="2"/>
        <v>0.70003393281303028</v>
      </c>
      <c r="AP13" s="65">
        <f t="shared" si="3"/>
        <v>1.470012706480305</v>
      </c>
      <c r="AQ13" s="43">
        <f>'30.06.2018'!AK13+'30.06.2018'!AL13</f>
        <v>3.456</v>
      </c>
      <c r="AR13" s="43">
        <f>'30.06.2018'!P13+'30.06.2018'!R13+'30.06.2018'!AG13*1.2+'30.06.2018'!AH13*1.2</f>
        <v>3.456</v>
      </c>
    </row>
    <row r="14" spans="1:44" x14ac:dyDescent="0.25">
      <c r="A14" s="50" t="s">
        <v>36</v>
      </c>
      <c r="B14" s="42">
        <v>46.732999999999997</v>
      </c>
      <c r="C14" s="42">
        <v>23.170999999999999</v>
      </c>
      <c r="D14" s="42">
        <v>0</v>
      </c>
      <c r="E14" s="42">
        <v>42.805</v>
      </c>
      <c r="F14" s="42">
        <v>17.260000000000002</v>
      </c>
      <c r="G14" s="42">
        <v>0</v>
      </c>
      <c r="H14" s="42"/>
      <c r="I14" s="42">
        <v>1.1499999999999999</v>
      </c>
      <c r="J14" s="42">
        <v>1.21</v>
      </c>
      <c r="K14" s="42">
        <v>1.3</v>
      </c>
      <c r="L14" s="42">
        <v>1.33</v>
      </c>
      <c r="M14" s="42">
        <v>1.38</v>
      </c>
      <c r="N14" s="42">
        <v>1.45</v>
      </c>
      <c r="O14" s="42">
        <v>1.56</v>
      </c>
      <c r="P14" s="42">
        <v>1.5960000000000001</v>
      </c>
      <c r="Q14" s="42">
        <v>53.838000000000001</v>
      </c>
      <c r="R14" s="42">
        <v>28.036000000000001</v>
      </c>
      <c r="S14" s="42">
        <v>0</v>
      </c>
      <c r="T14" s="42">
        <v>55.718000000000004</v>
      </c>
      <c r="U14" s="42">
        <v>22.933</v>
      </c>
      <c r="V14" s="42">
        <v>0</v>
      </c>
      <c r="W14" s="42"/>
      <c r="X14" s="42"/>
      <c r="Y14" s="42"/>
      <c r="Z14" s="42"/>
      <c r="AA14" s="42"/>
      <c r="AB14" s="42"/>
      <c r="AC14" s="42">
        <f t="shared" si="4"/>
        <v>0</v>
      </c>
      <c r="AD14" s="42">
        <f t="shared" si="5"/>
        <v>0</v>
      </c>
      <c r="AE14" s="42">
        <f t="shared" si="6"/>
        <v>0</v>
      </c>
      <c r="AF14" s="42">
        <f t="shared" si="7"/>
        <v>0</v>
      </c>
      <c r="AG14" s="42">
        <f t="shared" si="8"/>
        <v>1.1499999999999999</v>
      </c>
      <c r="AH14" s="42">
        <f t="shared" si="9"/>
        <v>1.3</v>
      </c>
      <c r="AI14" s="43">
        <f t="shared" si="10"/>
        <v>1.38</v>
      </c>
      <c r="AJ14" s="43">
        <f t="shared" si="10"/>
        <v>1.56</v>
      </c>
      <c r="AK14" s="43">
        <f t="shared" si="11"/>
        <v>1.452</v>
      </c>
      <c r="AL14" s="43">
        <f t="shared" si="12"/>
        <v>1.5960000000000001</v>
      </c>
      <c r="AM14" s="43">
        <f t="shared" si="0"/>
        <v>1.1520338946782789</v>
      </c>
      <c r="AN14" s="43">
        <f t="shared" si="1"/>
        <v>1.3016703656114941</v>
      </c>
      <c r="AO14" s="43">
        <f t="shared" si="2"/>
        <v>1.2099607267705321</v>
      </c>
      <c r="AP14" s="43">
        <f t="shared" si="3"/>
        <v>1.3286790266512165</v>
      </c>
      <c r="AQ14" s="43">
        <f>'30.06.2018'!AK14+'30.06.2018'!AL14</f>
        <v>3.51</v>
      </c>
      <c r="AR14" s="43">
        <f>'30.06.2018'!P14+'30.06.2018'!R14+'30.06.2018'!AG14*1.2+'30.06.2018'!AH14*1.2</f>
        <v>3.6179999999999999</v>
      </c>
    </row>
    <row r="15" spans="1:44" x14ac:dyDescent="0.25">
      <c r="A15" s="50" t="s">
        <v>102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3"/>
      <c r="AJ15" s="43"/>
      <c r="AK15" s="43"/>
      <c r="AL15" s="43"/>
      <c r="AM15" s="43"/>
      <c r="AN15" s="43"/>
      <c r="AO15" s="43"/>
      <c r="AP15" s="43"/>
      <c r="AQ15" s="43">
        <f>'30.06.2018'!AK15+'30.06.2018'!AL15</f>
        <v>4.2780000000000005</v>
      </c>
      <c r="AR15" s="43">
        <f>'30.06.2018'!P15+'30.06.2018'!R15+'30.06.2018'!AG15*1.2+'30.06.2018'!AH15*1.2</f>
        <v>4.2780000000000005</v>
      </c>
    </row>
    <row r="16" spans="1:44" x14ac:dyDescent="0.25">
      <c r="A16" s="50" t="s">
        <v>37</v>
      </c>
      <c r="B16" s="42">
        <v>133.16900000000001</v>
      </c>
      <c r="C16" s="42">
        <v>34.134999999999998</v>
      </c>
      <c r="D16" s="42">
        <v>0</v>
      </c>
      <c r="E16" s="42">
        <v>130.85900000000001</v>
      </c>
      <c r="F16" s="42">
        <v>56.753</v>
      </c>
      <c r="G16" s="42"/>
      <c r="H16" s="42">
        <v>4.6150000000000002</v>
      </c>
      <c r="I16" s="42">
        <v>0.88</v>
      </c>
      <c r="J16" s="42">
        <v>0.88</v>
      </c>
      <c r="K16" s="42">
        <v>0.91</v>
      </c>
      <c r="L16" s="42">
        <v>0.91</v>
      </c>
      <c r="M16" s="42">
        <v>1.06</v>
      </c>
      <c r="N16" s="42">
        <v>1.06</v>
      </c>
      <c r="O16" s="42">
        <v>1.0900000000000001</v>
      </c>
      <c r="P16" s="42">
        <v>1.0900000000000001</v>
      </c>
      <c r="Q16" s="42">
        <v>117.18899999999999</v>
      </c>
      <c r="R16" s="42">
        <v>30.039000000000001</v>
      </c>
      <c r="S16" s="42">
        <v>0</v>
      </c>
      <c r="T16" s="42">
        <v>119.07899999999999</v>
      </c>
      <c r="U16" s="42">
        <v>51.646000000000001</v>
      </c>
      <c r="V16" s="42">
        <v>0</v>
      </c>
      <c r="W16" s="42">
        <v>15.78</v>
      </c>
      <c r="X16" s="42">
        <v>2.6871999999999998</v>
      </c>
      <c r="Y16" s="42">
        <v>0</v>
      </c>
      <c r="Z16" s="42">
        <v>15.5496</v>
      </c>
      <c r="AA16" s="42">
        <v>3.7191999999999998</v>
      </c>
      <c r="AB16" s="42"/>
      <c r="AC16" s="42">
        <f t="shared" si="4"/>
        <v>0.11849604637715984</v>
      </c>
      <c r="AD16" s="42">
        <f t="shared" si="5"/>
        <v>0.11882713454940048</v>
      </c>
      <c r="AE16" s="42">
        <f t="shared" si="6"/>
        <v>7.8722718617255022E-2</v>
      </c>
      <c r="AF16" s="42">
        <f t="shared" si="7"/>
        <v>6.5533099571828804E-2</v>
      </c>
      <c r="AG16" s="42">
        <f t="shared" si="8"/>
        <v>0.99849604637715983</v>
      </c>
      <c r="AH16" s="42">
        <f t="shared" si="9"/>
        <v>1.0288271345494004</v>
      </c>
      <c r="AI16" s="43">
        <f t="shared" si="10"/>
        <v>1.1981952556525917</v>
      </c>
      <c r="AJ16" s="43">
        <f t="shared" si="10"/>
        <v>1.2345925614592805</v>
      </c>
      <c r="AK16" s="43">
        <f t="shared" si="11"/>
        <v>1.150467262340706</v>
      </c>
      <c r="AL16" s="43">
        <f t="shared" si="12"/>
        <v>1.1706397194861946</v>
      </c>
      <c r="AM16" s="43">
        <f t="shared" si="0"/>
        <v>0.99849814896860367</v>
      </c>
      <c r="AN16" s="43">
        <f t="shared" si="1"/>
        <v>1.0288065780725819</v>
      </c>
      <c r="AO16" s="43">
        <f t="shared" si="2"/>
        <v>0.95872857770616671</v>
      </c>
      <c r="AP16" s="43">
        <f t="shared" si="3"/>
        <v>0.97554666713653904</v>
      </c>
      <c r="AQ16" s="43">
        <f>'30.06.2018'!AK16+'30.06.2018'!AL16</f>
        <v>2.9880000000000004</v>
      </c>
      <c r="AR16" s="43">
        <f>'30.06.2018'!P16+'30.06.2018'!R16+'30.06.2018'!AG16*1.2+'30.06.2018'!AH16*1.2</f>
        <v>2.988</v>
      </c>
    </row>
    <row r="17" spans="1:44" s="21" customFormat="1" x14ac:dyDescent="0.25">
      <c r="A17" s="50" t="s">
        <v>38</v>
      </c>
      <c r="B17" s="64">
        <v>48.48</v>
      </c>
      <c r="C17" s="64">
        <v>6.8789999999999996</v>
      </c>
      <c r="D17" s="64">
        <v>7.4999999999999997E-2</v>
      </c>
      <c r="E17" s="64">
        <v>46.804000000000002</v>
      </c>
      <c r="F17" s="64">
        <v>4.7789999999999999</v>
      </c>
      <c r="G17" s="64"/>
      <c r="H17" s="64"/>
      <c r="I17" s="64">
        <v>1.1399999999999999</v>
      </c>
      <c r="J17" s="64">
        <v>1.68</v>
      </c>
      <c r="K17" s="64">
        <v>1.68</v>
      </c>
      <c r="L17" s="64">
        <v>2.71</v>
      </c>
      <c r="M17" s="64">
        <v>1.3680000000000001</v>
      </c>
      <c r="N17" s="64">
        <v>2.016</v>
      </c>
      <c r="O17" s="64">
        <v>2.016</v>
      </c>
      <c r="P17" s="64">
        <v>3.2519999999999998</v>
      </c>
      <c r="Q17" s="64">
        <v>55.267000000000003</v>
      </c>
      <c r="R17" s="64">
        <v>11.557</v>
      </c>
      <c r="S17" s="64">
        <v>0.126</v>
      </c>
      <c r="T17" s="64">
        <v>78.631</v>
      </c>
      <c r="U17" s="64">
        <v>12.951000000000001</v>
      </c>
      <c r="V17" s="64">
        <v>0</v>
      </c>
      <c r="W17" s="64">
        <v>7.694</v>
      </c>
      <c r="X17" s="64">
        <v>0.33</v>
      </c>
      <c r="Y17" s="64">
        <v>1.9E-2</v>
      </c>
      <c r="Z17" s="64">
        <v>0</v>
      </c>
      <c r="AA17" s="64">
        <v>0</v>
      </c>
      <c r="AB17" s="64">
        <v>0</v>
      </c>
      <c r="AC17" s="64">
        <f t="shared" si="4"/>
        <v>0.15870462046204623</v>
      </c>
      <c r="AD17" s="64">
        <f t="shared" si="5"/>
        <v>0</v>
      </c>
      <c r="AE17" s="64">
        <f t="shared" si="6"/>
        <v>5.0186942766752951E-2</v>
      </c>
      <c r="AF17" s="64">
        <f t="shared" si="7"/>
        <v>0</v>
      </c>
      <c r="AG17" s="42">
        <f t="shared" si="8"/>
        <v>1.298704620462046</v>
      </c>
      <c r="AH17" s="42">
        <f t="shared" si="9"/>
        <v>1.68</v>
      </c>
      <c r="AI17" s="43">
        <f t="shared" si="10"/>
        <v>1.5584455445544552</v>
      </c>
      <c r="AJ17" s="43">
        <f t="shared" si="10"/>
        <v>2.016</v>
      </c>
      <c r="AK17" s="43">
        <f t="shared" si="11"/>
        <v>2.0762243313201032</v>
      </c>
      <c r="AL17" s="43">
        <f t="shared" si="12"/>
        <v>3.2519999999999998</v>
      </c>
      <c r="AM17" s="65">
        <f t="shared" si="0"/>
        <v>1.2987004950495051</v>
      </c>
      <c r="AN17" s="65">
        <f t="shared" si="1"/>
        <v>1.6800059823946671</v>
      </c>
      <c r="AO17" s="65">
        <f t="shared" si="2"/>
        <v>1.7280127925570579</v>
      </c>
      <c r="AP17" s="65">
        <f t="shared" si="3"/>
        <v>2.7099811676082863</v>
      </c>
      <c r="AQ17" s="43">
        <f>'30.06.2018'!AK17+'30.06.2018'!AL17</f>
        <v>3.9342224689613405</v>
      </c>
      <c r="AR17" s="43">
        <f>'30.06.2018'!P17+'30.06.2018'!R17+'30.06.2018'!AG17*1.2+'30.06.2018'!AH17*1.2</f>
        <v>5.5774442190669369</v>
      </c>
    </row>
    <row r="18" spans="1:44" x14ac:dyDescent="0.25">
      <c r="A18" s="50" t="s">
        <v>39</v>
      </c>
      <c r="B18" s="42">
        <v>87.013999999999996</v>
      </c>
      <c r="C18" s="42">
        <v>12.169</v>
      </c>
      <c r="D18" s="42">
        <v>1.71</v>
      </c>
      <c r="E18" s="42">
        <v>64.790999999999997</v>
      </c>
      <c r="F18" s="42">
        <v>11.026999999999999</v>
      </c>
      <c r="G18" s="42"/>
      <c r="H18" s="42">
        <v>23.187000000000001</v>
      </c>
      <c r="I18" s="42">
        <v>1.03</v>
      </c>
      <c r="J18" s="42">
        <v>0.84</v>
      </c>
      <c r="K18" s="42">
        <v>1.03</v>
      </c>
      <c r="L18" s="42">
        <v>0.84</v>
      </c>
      <c r="M18" s="42">
        <f>I18*1.2</f>
        <v>1.236</v>
      </c>
      <c r="N18" s="42">
        <f>J18*1.2</f>
        <v>1.008</v>
      </c>
      <c r="O18" s="42">
        <f>K18*1.2</f>
        <v>1.236</v>
      </c>
      <c r="P18" s="42">
        <f>L18*1.2</f>
        <v>1.008</v>
      </c>
      <c r="Q18" s="42">
        <v>38.466999999999999</v>
      </c>
      <c r="R18" s="42">
        <v>9.7439999999999998</v>
      </c>
      <c r="S18" s="42">
        <v>1.2010000000000001</v>
      </c>
      <c r="T18" s="42">
        <v>64.619</v>
      </c>
      <c r="U18" s="42">
        <v>8.7319999999999993</v>
      </c>
      <c r="V18" s="42"/>
      <c r="W18" s="42">
        <v>6.0579999999999998</v>
      </c>
      <c r="X18" s="42">
        <v>0.90500000000000003</v>
      </c>
      <c r="Y18" s="42">
        <v>0.02</v>
      </c>
      <c r="Z18" s="42">
        <v>2.2970000000000002</v>
      </c>
      <c r="AA18" s="42">
        <v>0.84299999999999997</v>
      </c>
      <c r="AB18" s="42"/>
      <c r="AC18" s="42">
        <f t="shared" si="4"/>
        <v>6.9620980531868437E-2</v>
      </c>
      <c r="AD18" s="42">
        <f t="shared" si="5"/>
        <v>3.5452454816255349E-2</v>
      </c>
      <c r="AE18" s="42">
        <f t="shared" si="6"/>
        <v>6.6647452986526398E-2</v>
      </c>
      <c r="AF18" s="42">
        <f t="shared" si="7"/>
        <v>7.6448716786070556E-2</v>
      </c>
      <c r="AG18" s="42">
        <f t="shared" si="8"/>
        <v>1.0996209805318684</v>
      </c>
      <c r="AH18" s="42">
        <f t="shared" si="9"/>
        <v>1.0654524548162554</v>
      </c>
      <c r="AI18" s="43">
        <f t="shared" si="10"/>
        <v>1.319545176638242</v>
      </c>
      <c r="AJ18" s="43">
        <f t="shared" si="10"/>
        <v>1.2785429457795063</v>
      </c>
      <c r="AK18" s="43">
        <f t="shared" si="11"/>
        <v>1.0879769435838316</v>
      </c>
      <c r="AL18" s="43">
        <f t="shared" si="12"/>
        <v>1.0997384601432847</v>
      </c>
      <c r="AM18" s="43">
        <f t="shared" si="0"/>
        <v>0.51169926678465538</v>
      </c>
      <c r="AN18" s="43">
        <f t="shared" si="1"/>
        <v>1.0327977651216991</v>
      </c>
      <c r="AO18" s="43">
        <f t="shared" si="2"/>
        <v>0.87509244802366659</v>
      </c>
      <c r="AP18" s="43">
        <f t="shared" si="3"/>
        <v>0.86832320667452612</v>
      </c>
      <c r="AQ18" s="43">
        <f>'30.06.2018'!AK18+'30.06.2018'!AL18</f>
        <v>3.8279999999999994</v>
      </c>
      <c r="AR18" s="43">
        <f>'30.06.2018'!P18+'30.06.2018'!R18+'30.06.2018'!AG18*1.2+'30.06.2018'!AH18*1.2</f>
        <v>4.4039999999999999</v>
      </c>
    </row>
    <row r="19" spans="1:44" x14ac:dyDescent="0.25">
      <c r="A19" s="50" t="s">
        <v>40</v>
      </c>
      <c r="B19" s="42">
        <v>43.003</v>
      </c>
      <c r="C19" s="42">
        <v>30.690999999999999</v>
      </c>
      <c r="D19" s="42">
        <v>0</v>
      </c>
      <c r="E19" s="42">
        <v>35.256</v>
      </c>
      <c r="F19" s="42">
        <v>29.937000000000001</v>
      </c>
      <c r="G19" s="42">
        <v>0</v>
      </c>
      <c r="H19" s="42"/>
      <c r="I19" s="42">
        <v>0.88</v>
      </c>
      <c r="J19" s="42">
        <v>1.06</v>
      </c>
      <c r="K19" s="42">
        <v>1.64</v>
      </c>
      <c r="L19" s="42">
        <v>1.97</v>
      </c>
      <c r="M19" s="42">
        <v>1.06</v>
      </c>
      <c r="N19" s="42">
        <v>1.27</v>
      </c>
      <c r="O19" s="42">
        <v>1.97</v>
      </c>
      <c r="P19" s="42">
        <v>2.36</v>
      </c>
      <c r="Q19" s="42">
        <v>37.817999999999998</v>
      </c>
      <c r="R19" s="42">
        <v>32.036999999999999</v>
      </c>
      <c r="S19" s="42">
        <v>0</v>
      </c>
      <c r="T19" s="42">
        <v>57.792999999999999</v>
      </c>
      <c r="U19" s="42">
        <v>56.536999999999999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f t="shared" si="4"/>
        <v>0</v>
      </c>
      <c r="AD19" s="42">
        <f t="shared" si="5"/>
        <v>0</v>
      </c>
      <c r="AE19" s="42">
        <f t="shared" si="6"/>
        <v>0</v>
      </c>
      <c r="AF19" s="42">
        <f t="shared" si="7"/>
        <v>0</v>
      </c>
      <c r="AG19" s="42">
        <f t="shared" si="8"/>
        <v>0.88</v>
      </c>
      <c r="AH19" s="42">
        <f t="shared" si="9"/>
        <v>1.64</v>
      </c>
      <c r="AI19" s="43">
        <f t="shared" si="10"/>
        <v>1.056</v>
      </c>
      <c r="AJ19" s="43">
        <f t="shared" si="10"/>
        <v>1.9679999999999997</v>
      </c>
      <c r="AK19" s="43">
        <f t="shared" si="11"/>
        <v>1.272</v>
      </c>
      <c r="AL19" s="43">
        <f t="shared" si="12"/>
        <v>2.3639999999999999</v>
      </c>
      <c r="AM19" s="43">
        <f t="shared" si="0"/>
        <v>0.87942701671976364</v>
      </c>
      <c r="AN19" s="43">
        <f t="shared" si="1"/>
        <v>1.639238711141366</v>
      </c>
      <c r="AO19" s="43">
        <f t="shared" si="2"/>
        <v>1.0438565051643804</v>
      </c>
      <c r="AP19" s="43">
        <f t="shared" si="3"/>
        <v>1.8885325850953669</v>
      </c>
      <c r="AQ19" s="43">
        <f>'30.06.2018'!AK19+'30.06.2018'!AL19</f>
        <v>4.3680000000000003</v>
      </c>
      <c r="AR19" s="43">
        <f>'30.06.2018'!P19+'30.06.2018'!R19+'30.06.2018'!AG19*1.2+'30.06.2018'!AH19*1.2</f>
        <v>4.3680000000000003</v>
      </c>
    </row>
    <row r="20" spans="1:44" s="21" customFormat="1" x14ac:dyDescent="0.25">
      <c r="A20" s="50" t="s">
        <v>41</v>
      </c>
      <c r="B20" s="64">
        <v>41.515999999999998</v>
      </c>
      <c r="C20" s="64">
        <v>14.92</v>
      </c>
      <c r="D20" s="64">
        <v>0</v>
      </c>
      <c r="E20" s="64">
        <v>38.89</v>
      </c>
      <c r="F20" s="64">
        <v>13.564</v>
      </c>
      <c r="G20" s="64">
        <v>0</v>
      </c>
      <c r="H20" s="64"/>
      <c r="I20" s="64">
        <v>1</v>
      </c>
      <c r="J20" s="64">
        <v>1</v>
      </c>
      <c r="K20" s="64">
        <v>2.08</v>
      </c>
      <c r="L20" s="64">
        <v>2.08</v>
      </c>
      <c r="M20" s="64">
        <v>1.2</v>
      </c>
      <c r="N20" s="64">
        <v>1.2</v>
      </c>
      <c r="O20" s="64">
        <v>2.496</v>
      </c>
      <c r="P20" s="64">
        <v>2.496</v>
      </c>
      <c r="Q20" s="64">
        <v>40.279000000000003</v>
      </c>
      <c r="R20" s="64">
        <v>14.988</v>
      </c>
      <c r="S20" s="64">
        <v>0</v>
      </c>
      <c r="T20" s="64">
        <v>80.891000000000005</v>
      </c>
      <c r="U20" s="64">
        <v>28.213000000000001</v>
      </c>
      <c r="V20" s="64">
        <v>0</v>
      </c>
      <c r="W20" s="64">
        <v>4.5049999999999999</v>
      </c>
      <c r="X20" s="64">
        <v>1.718</v>
      </c>
      <c r="Y20" s="64">
        <v>0</v>
      </c>
      <c r="Z20" s="64">
        <v>6.2770000000000001</v>
      </c>
      <c r="AA20" s="64">
        <v>2.1869999999999998</v>
      </c>
      <c r="AB20" s="64">
        <v>0</v>
      </c>
      <c r="AC20" s="64">
        <f t="shared" si="4"/>
        <v>0.1085123807688602</v>
      </c>
      <c r="AD20" s="64">
        <f t="shared" si="5"/>
        <v>0.16140395988686038</v>
      </c>
      <c r="AE20" s="64">
        <f t="shared" si="6"/>
        <v>0.11514745308310992</v>
      </c>
      <c r="AF20" s="64">
        <f t="shared" si="7"/>
        <v>0.16123562370982009</v>
      </c>
      <c r="AG20" s="42">
        <f t="shared" si="8"/>
        <v>1.1085123807688602</v>
      </c>
      <c r="AH20" s="42">
        <f t="shared" si="9"/>
        <v>2.2414039598868603</v>
      </c>
      <c r="AI20" s="43">
        <f t="shared" si="10"/>
        <v>1.3302148569226322</v>
      </c>
      <c r="AJ20" s="43">
        <f t="shared" si="10"/>
        <v>2.6896847518642324</v>
      </c>
      <c r="AK20" s="43">
        <f t="shared" si="11"/>
        <v>1.3381769436997319</v>
      </c>
      <c r="AL20" s="43">
        <f t="shared" si="12"/>
        <v>2.6894827484517845</v>
      </c>
      <c r="AM20" s="65">
        <f t="shared" si="0"/>
        <v>1.0787166393679548</v>
      </c>
      <c r="AN20" s="65">
        <f t="shared" si="1"/>
        <v>2.2413988171766523</v>
      </c>
      <c r="AO20" s="65">
        <f t="shared" si="2"/>
        <v>1.11970509383378</v>
      </c>
      <c r="AP20" s="65">
        <f t="shared" si="3"/>
        <v>2.2412267767620171</v>
      </c>
      <c r="AQ20" s="43">
        <f>'30.06.2018'!AK20+'30.06.2018'!AL20</f>
        <v>4.0854600728155344</v>
      </c>
      <c r="AR20" s="43">
        <f>'30.06.2018'!P20+'30.06.2018'!R20+'30.06.2018'!AG20*1.2+'30.06.2018'!AH20*1.2</f>
        <v>4.0262299040688063</v>
      </c>
    </row>
    <row r="21" spans="1:44" x14ac:dyDescent="0.25">
      <c r="A21" s="60" t="s">
        <v>42</v>
      </c>
      <c r="B21" s="42" t="s">
        <v>72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>
        <f t="shared" si="8"/>
        <v>0</v>
      </c>
      <c r="AH21" s="42">
        <f t="shared" si="9"/>
        <v>0</v>
      </c>
      <c r="AI21" s="43">
        <f t="shared" si="10"/>
        <v>0</v>
      </c>
      <c r="AJ21" s="43">
        <f t="shared" si="10"/>
        <v>0</v>
      </c>
      <c r="AK21" s="43">
        <f t="shared" si="11"/>
        <v>0</v>
      </c>
      <c r="AL21" s="43">
        <f t="shared" si="12"/>
        <v>0</v>
      </c>
      <c r="AM21" s="43"/>
      <c r="AN21" s="43"/>
      <c r="AO21" s="43"/>
      <c r="AP21" s="43"/>
      <c r="AQ21" s="43">
        <f>'30.06.2018'!AK21+'30.06.2018'!AL21</f>
        <v>3.126203089689592</v>
      </c>
      <c r="AR21" s="43">
        <f>'30.06.2018'!P21+'30.06.2018'!R21+'30.06.2018'!AG21*1.2+'30.06.2018'!AH21*1.2</f>
        <v>3.7461985835443818</v>
      </c>
    </row>
    <row r="22" spans="1:44" x14ac:dyDescent="0.25">
      <c r="A22" s="50" t="s">
        <v>43</v>
      </c>
      <c r="B22" s="42">
        <v>197.55199999999999</v>
      </c>
      <c r="C22" s="42">
        <v>138.773</v>
      </c>
      <c r="D22" s="42">
        <v>0</v>
      </c>
      <c r="E22" s="42">
        <v>197.649</v>
      </c>
      <c r="F22" s="42">
        <v>184.97</v>
      </c>
      <c r="G22" s="42">
        <v>0</v>
      </c>
      <c r="H22" s="42"/>
      <c r="I22" s="57">
        <f>Q22/B22</f>
        <v>0.87777395318700902</v>
      </c>
      <c r="J22" s="57">
        <f>R22/C22</f>
        <v>0.94025494872921966</v>
      </c>
      <c r="K22" s="57">
        <f>T22/E22</f>
        <v>1.6651235270605973</v>
      </c>
      <c r="L22" s="57">
        <f>U22/F22</f>
        <v>2.1628588419743742</v>
      </c>
      <c r="M22" s="43">
        <f>I22*1.2</f>
        <v>1.0533287438244108</v>
      </c>
      <c r="N22" s="43">
        <f>J22*1.2</f>
        <v>1.1283059384750636</v>
      </c>
      <c r="O22" s="43">
        <f>K22*1.2</f>
        <v>1.9981482324727167</v>
      </c>
      <c r="P22" s="43">
        <f>L22*1.2</f>
        <v>2.5954306103692488</v>
      </c>
      <c r="Q22" s="42">
        <v>173.40600000000001</v>
      </c>
      <c r="R22" s="42">
        <v>130.482</v>
      </c>
      <c r="S22" s="42">
        <v>0</v>
      </c>
      <c r="T22" s="42">
        <v>329.11</v>
      </c>
      <c r="U22" s="42">
        <v>400.06400000000002</v>
      </c>
      <c r="V22" s="42">
        <v>0</v>
      </c>
      <c r="W22" s="42">
        <v>1.169</v>
      </c>
      <c r="X22" s="42">
        <v>0.20300000000000001</v>
      </c>
      <c r="Y22" s="42">
        <v>0</v>
      </c>
      <c r="Z22" s="42">
        <v>1.1639999999999999</v>
      </c>
      <c r="AA22" s="42">
        <v>0.17499999999999999</v>
      </c>
      <c r="AB22" s="42"/>
      <c r="AC22" s="42">
        <f t="shared" si="4"/>
        <v>5.9174293350611491E-3</v>
      </c>
      <c r="AD22" s="42">
        <f t="shared" si="5"/>
        <v>5.889227873654812E-3</v>
      </c>
      <c r="AE22" s="42">
        <f t="shared" si="6"/>
        <v>1.4628205774898577E-3</v>
      </c>
      <c r="AF22" s="42">
        <f t="shared" si="7"/>
        <v>9.4609936746499425E-4</v>
      </c>
      <c r="AG22" s="42">
        <f t="shared" si="8"/>
        <v>0.88369138252207013</v>
      </c>
      <c r="AH22" s="42">
        <f t="shared" si="9"/>
        <v>1.6710127549342522</v>
      </c>
      <c r="AI22" s="43">
        <f t="shared" si="10"/>
        <v>1.0604296590264841</v>
      </c>
      <c r="AJ22" s="43">
        <f t="shared" si="10"/>
        <v>2.0052153059211024</v>
      </c>
      <c r="AK22" s="43">
        <f t="shared" si="11"/>
        <v>1.1300613231680514</v>
      </c>
      <c r="AL22" s="43">
        <f t="shared" si="12"/>
        <v>2.5965659296102066</v>
      </c>
      <c r="AM22" s="43">
        <f t="shared" si="0"/>
        <v>0.88369138252207025</v>
      </c>
      <c r="AN22" s="43">
        <f t="shared" si="1"/>
        <v>1.6710127549342522</v>
      </c>
      <c r="AO22" s="43">
        <f t="shared" si="2"/>
        <v>0.94171776930670958</v>
      </c>
      <c r="AP22" s="43">
        <f t="shared" si="3"/>
        <v>2.1638049413418394</v>
      </c>
      <c r="AQ22" s="43">
        <f>'30.06.2018'!AK22+'30.06.2018'!AL22</f>
        <v>3.8159999999999998</v>
      </c>
      <c r="AR22" s="43">
        <f>'30.06.2018'!P22+'30.06.2018'!R22+'30.06.2018'!AG22*1.2+'30.06.2018'!AH22*1.2</f>
        <v>3.8159999999999998</v>
      </c>
    </row>
    <row r="23" spans="1:44" s="21" customFormat="1" x14ac:dyDescent="0.25">
      <c r="A23" s="50" t="s">
        <v>44</v>
      </c>
      <c r="B23" s="64">
        <v>27.053999999999998</v>
      </c>
      <c r="C23" s="64">
        <v>8.9260000000000002</v>
      </c>
      <c r="D23" s="64">
        <v>0</v>
      </c>
      <c r="E23" s="64">
        <v>24.202999999999999</v>
      </c>
      <c r="F23" s="64">
        <v>3.0680000000000001</v>
      </c>
      <c r="G23" s="64">
        <v>0</v>
      </c>
      <c r="H23" s="64"/>
      <c r="I23" s="64">
        <v>0.8</v>
      </c>
      <c r="J23" s="64">
        <v>0.8</v>
      </c>
      <c r="K23" s="64">
        <v>1.1399999999999999</v>
      </c>
      <c r="L23" s="64">
        <v>1.1399999999999999</v>
      </c>
      <c r="M23" s="64">
        <v>0.96</v>
      </c>
      <c r="N23" s="64">
        <v>0.96</v>
      </c>
      <c r="O23" s="64">
        <v>1.37</v>
      </c>
      <c r="P23" s="64">
        <v>1.37</v>
      </c>
      <c r="Q23" s="64">
        <v>20.622</v>
      </c>
      <c r="R23" s="64">
        <v>8.1769999999999996</v>
      </c>
      <c r="S23" s="64">
        <v>0</v>
      </c>
      <c r="T23" s="64">
        <v>26.148</v>
      </c>
      <c r="U23" s="64">
        <v>4.976</v>
      </c>
      <c r="V23" s="6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4">
        <v>0</v>
      </c>
      <c r="AC23" s="64">
        <f t="shared" si="4"/>
        <v>0</v>
      </c>
      <c r="AD23" s="64">
        <f t="shared" si="5"/>
        <v>0</v>
      </c>
      <c r="AE23" s="64">
        <f t="shared" si="6"/>
        <v>0</v>
      </c>
      <c r="AF23" s="64">
        <f t="shared" si="7"/>
        <v>0</v>
      </c>
      <c r="AG23" s="42">
        <f t="shared" si="8"/>
        <v>0.8</v>
      </c>
      <c r="AH23" s="42">
        <f t="shared" si="9"/>
        <v>1.1399999999999999</v>
      </c>
      <c r="AI23" s="43">
        <f t="shared" si="10"/>
        <v>0.96</v>
      </c>
      <c r="AJ23" s="43">
        <f t="shared" si="10"/>
        <v>1.3679999999999999</v>
      </c>
      <c r="AK23" s="43">
        <f t="shared" si="11"/>
        <v>0.96</v>
      </c>
      <c r="AL23" s="43">
        <f t="shared" si="12"/>
        <v>1.3679999999999999</v>
      </c>
      <c r="AM23" s="65">
        <f t="shared" si="0"/>
        <v>0.76225327123530717</v>
      </c>
      <c r="AN23" s="65">
        <f t="shared" si="1"/>
        <v>1.0803619386026526</v>
      </c>
      <c r="AO23" s="65">
        <f t="shared" si="2"/>
        <v>0.9160878332959892</v>
      </c>
      <c r="AP23" s="65">
        <f t="shared" si="3"/>
        <v>1.621903520208605</v>
      </c>
      <c r="AQ23" s="43">
        <f>'30.06.2018'!AK23+'30.06.2018'!AL23</f>
        <v>3.6</v>
      </c>
      <c r="AR23" s="43">
        <f>'30.06.2018'!P23+'30.06.2018'!R23+'30.06.2018'!AG23*1.2+'30.06.2018'!AH23*1.2</f>
        <v>3.6</v>
      </c>
    </row>
    <row r="24" spans="1:44" x14ac:dyDescent="0.25">
      <c r="A24" s="50" t="s">
        <v>45</v>
      </c>
      <c r="B24" s="42">
        <v>86.745000000000005</v>
      </c>
      <c r="C24" s="42">
        <v>30.204999999999998</v>
      </c>
      <c r="D24" s="42">
        <v>1.0680000000000001</v>
      </c>
      <c r="E24" s="42">
        <v>75.878</v>
      </c>
      <c r="F24" s="42">
        <v>31.818999999999999</v>
      </c>
      <c r="G24" s="42">
        <v>0</v>
      </c>
      <c r="H24" s="42"/>
      <c r="I24" s="42">
        <v>1.1100000000000001</v>
      </c>
      <c r="J24" s="42">
        <v>1.1100000000000001</v>
      </c>
      <c r="K24" s="42">
        <v>1.42</v>
      </c>
      <c r="L24" s="42">
        <v>1.42</v>
      </c>
      <c r="M24" s="42">
        <v>1.3320000000000001</v>
      </c>
      <c r="N24" s="42">
        <v>1.3320000000000001</v>
      </c>
      <c r="O24" s="42">
        <v>1.704</v>
      </c>
      <c r="P24" s="42">
        <v>1.704</v>
      </c>
      <c r="Q24" s="42">
        <v>94.081999999999994</v>
      </c>
      <c r="R24" s="42">
        <v>32.622</v>
      </c>
      <c r="S24" s="42">
        <v>1.151</v>
      </c>
      <c r="T24" s="42">
        <v>104.221</v>
      </c>
      <c r="U24" s="42">
        <v>43.646000000000001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f t="shared" si="4"/>
        <v>0</v>
      </c>
      <c r="AD24" s="42">
        <f t="shared" si="5"/>
        <v>0</v>
      </c>
      <c r="AE24" s="42">
        <f t="shared" si="6"/>
        <v>0</v>
      </c>
      <c r="AF24" s="42">
        <f t="shared" si="7"/>
        <v>0</v>
      </c>
      <c r="AG24" s="42">
        <f t="shared" si="8"/>
        <v>1.1100000000000001</v>
      </c>
      <c r="AH24" s="42">
        <f t="shared" si="9"/>
        <v>1.42</v>
      </c>
      <c r="AI24" s="43">
        <f t="shared" si="10"/>
        <v>1.3320000000000001</v>
      </c>
      <c r="AJ24" s="43">
        <f t="shared" si="10"/>
        <v>1.704</v>
      </c>
      <c r="AK24" s="43">
        <f t="shared" si="11"/>
        <v>1.3320000000000001</v>
      </c>
      <c r="AL24" s="43">
        <f t="shared" si="12"/>
        <v>1.704</v>
      </c>
      <c r="AM24" s="43">
        <f t="shared" si="0"/>
        <v>1.0845812438757276</v>
      </c>
      <c r="AN24" s="43">
        <f t="shared" si="1"/>
        <v>1.373533830622842</v>
      </c>
      <c r="AO24" s="43">
        <f t="shared" si="2"/>
        <v>1.080019864260884</v>
      </c>
      <c r="AP24" s="43">
        <f t="shared" si="3"/>
        <v>1.3716961563845502</v>
      </c>
      <c r="AQ24" s="43">
        <f>'30.06.2018'!AK24+'30.06.2018'!AL24</f>
        <v>4.1485344206470112</v>
      </c>
      <c r="AR24" s="43">
        <f>'30.06.2018'!P24+'30.06.2018'!R24+'30.06.2018'!AG24*1.2+'30.06.2018'!AH24*1.2</f>
        <v>4.6955999999999998</v>
      </c>
    </row>
    <row r="25" spans="1:44" s="21" customFormat="1" x14ac:dyDescent="0.25">
      <c r="A25" s="50" t="s">
        <v>46</v>
      </c>
      <c r="B25" s="64">
        <v>65.808000000000007</v>
      </c>
      <c r="C25" s="64">
        <v>30.744</v>
      </c>
      <c r="D25" s="64">
        <v>0</v>
      </c>
      <c r="E25" s="64">
        <v>62.63</v>
      </c>
      <c r="F25" s="64">
        <v>20.655000000000001</v>
      </c>
      <c r="G25" s="64"/>
      <c r="H25" s="64"/>
      <c r="I25" s="64">
        <v>0.89</v>
      </c>
      <c r="J25" s="64">
        <v>1.28</v>
      </c>
      <c r="K25" s="64">
        <v>0.89</v>
      </c>
      <c r="L25" s="64">
        <v>1.28</v>
      </c>
      <c r="M25" s="64">
        <v>1.0680000000000001</v>
      </c>
      <c r="N25" s="64">
        <v>1.536</v>
      </c>
      <c r="O25" s="64">
        <v>1.0680000000000001</v>
      </c>
      <c r="P25" s="64">
        <v>1.536</v>
      </c>
      <c r="Q25" s="64">
        <v>58.569000000000003</v>
      </c>
      <c r="R25" s="64">
        <v>39.351999999999997</v>
      </c>
      <c r="S25" s="64">
        <v>0</v>
      </c>
      <c r="T25" s="64">
        <v>56.006</v>
      </c>
      <c r="U25" s="64">
        <v>30.353000000000002</v>
      </c>
      <c r="V25" s="64">
        <v>0</v>
      </c>
      <c r="W25" s="64">
        <v>0</v>
      </c>
      <c r="X25" s="64">
        <v>0</v>
      </c>
      <c r="Y25" s="64">
        <v>0</v>
      </c>
      <c r="Z25" s="64">
        <v>0</v>
      </c>
      <c r="AA25" s="64">
        <v>0</v>
      </c>
      <c r="AB25" s="64">
        <v>0</v>
      </c>
      <c r="AC25" s="64">
        <f t="shared" si="4"/>
        <v>0</v>
      </c>
      <c r="AD25" s="64">
        <f t="shared" si="5"/>
        <v>0</v>
      </c>
      <c r="AE25" s="64">
        <f t="shared" si="6"/>
        <v>0</v>
      </c>
      <c r="AF25" s="64">
        <f t="shared" si="7"/>
        <v>0</v>
      </c>
      <c r="AG25" s="42">
        <f t="shared" si="8"/>
        <v>0.89</v>
      </c>
      <c r="AH25" s="42">
        <f t="shared" si="9"/>
        <v>0.89</v>
      </c>
      <c r="AI25" s="43">
        <f t="shared" si="10"/>
        <v>1.0680000000000001</v>
      </c>
      <c r="AJ25" s="43">
        <f t="shared" si="10"/>
        <v>1.0680000000000001</v>
      </c>
      <c r="AK25" s="43">
        <f t="shared" si="11"/>
        <v>1.536</v>
      </c>
      <c r="AL25" s="43">
        <f t="shared" si="12"/>
        <v>1.536</v>
      </c>
      <c r="AM25" s="65">
        <f t="shared" si="0"/>
        <v>0.88999817651349378</v>
      </c>
      <c r="AN25" s="65">
        <f t="shared" si="1"/>
        <v>0.8942359891425834</v>
      </c>
      <c r="AO25" s="65">
        <f t="shared" si="2"/>
        <v>1.2799895914650012</v>
      </c>
      <c r="AP25" s="65">
        <f t="shared" si="3"/>
        <v>1.469523117889131</v>
      </c>
      <c r="AQ25" s="43">
        <f>'30.06.2018'!AK25+'30.06.2018'!AL25</f>
        <v>2.7</v>
      </c>
      <c r="AR25" s="43">
        <f>'30.06.2018'!P25+'30.06.2018'!R25+'30.06.2018'!AG25*1.2+'30.06.2018'!AH25*1.2</f>
        <v>2.7</v>
      </c>
    </row>
    <row r="26" spans="1:44" x14ac:dyDescent="0.25">
      <c r="A26" s="50" t="s">
        <v>47</v>
      </c>
      <c r="B26" s="42">
        <v>583.51300000000003</v>
      </c>
      <c r="C26" s="42">
        <v>489.33699999999999</v>
      </c>
      <c r="D26" s="42">
        <v>0</v>
      </c>
      <c r="E26" s="42">
        <v>571.53099999999995</v>
      </c>
      <c r="F26" s="42">
        <v>513.67399999999998</v>
      </c>
      <c r="G26" s="42">
        <v>0</v>
      </c>
      <c r="H26" s="42"/>
      <c r="I26" s="42">
        <v>0.75</v>
      </c>
      <c r="J26" s="42">
        <v>0.75</v>
      </c>
      <c r="K26" s="42">
        <v>1.24</v>
      </c>
      <c r="L26" s="42">
        <v>1.24</v>
      </c>
      <c r="M26" s="42">
        <v>0.9</v>
      </c>
      <c r="N26" s="42">
        <v>0.9</v>
      </c>
      <c r="O26" s="42">
        <v>1.49</v>
      </c>
      <c r="P26" s="42">
        <v>1.49</v>
      </c>
      <c r="Q26" s="42">
        <v>441.22699999999998</v>
      </c>
      <c r="R26" s="42">
        <v>321.84500000000003</v>
      </c>
      <c r="S26" s="42">
        <v>0</v>
      </c>
      <c r="T26" s="42">
        <v>703.88400000000001</v>
      </c>
      <c r="U26" s="42">
        <v>570.30499999999995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f t="shared" si="4"/>
        <v>0</v>
      </c>
      <c r="AD26" s="42">
        <f t="shared" si="5"/>
        <v>0</v>
      </c>
      <c r="AE26" s="42">
        <f t="shared" si="6"/>
        <v>0</v>
      </c>
      <c r="AF26" s="42">
        <f t="shared" si="7"/>
        <v>0</v>
      </c>
      <c r="AG26" s="42">
        <f t="shared" si="8"/>
        <v>0.75</v>
      </c>
      <c r="AH26" s="42">
        <f t="shared" si="9"/>
        <v>1.24</v>
      </c>
      <c r="AI26" s="43">
        <f t="shared" si="10"/>
        <v>0.89999999999999991</v>
      </c>
      <c r="AJ26" s="43">
        <f t="shared" si="10"/>
        <v>1.488</v>
      </c>
      <c r="AK26" s="43">
        <f t="shared" si="11"/>
        <v>0.89999999999999991</v>
      </c>
      <c r="AL26" s="43">
        <f t="shared" si="12"/>
        <v>1.488</v>
      </c>
      <c r="AM26" s="43">
        <f t="shared" si="0"/>
        <v>0.75615624673314896</v>
      </c>
      <c r="AN26" s="43">
        <f t="shared" si="1"/>
        <v>1.2315762399589876</v>
      </c>
      <c r="AO26" s="43">
        <f t="shared" si="2"/>
        <v>0.65771646125267458</v>
      </c>
      <c r="AP26" s="43">
        <f t="shared" si="3"/>
        <v>1.1102469659745284</v>
      </c>
      <c r="AQ26" s="43">
        <f>'30.06.2018'!AK26+'30.06.2018'!AL26</f>
        <v>3.516</v>
      </c>
      <c r="AR26" s="43">
        <f>'30.06.2018'!P26+'30.06.2018'!R26+'30.06.2018'!AG26*1.2+'30.06.2018'!AH26*1.2</f>
        <v>3.7800000000000002</v>
      </c>
    </row>
    <row r="27" spans="1:44" x14ac:dyDescent="0.25">
      <c r="A27" s="50" t="s">
        <v>48</v>
      </c>
      <c r="B27" s="42">
        <v>34.863</v>
      </c>
      <c r="C27" s="42">
        <v>12.739000000000001</v>
      </c>
      <c r="D27" s="42">
        <v>0</v>
      </c>
      <c r="E27" s="42">
        <v>41.622</v>
      </c>
      <c r="F27" s="42">
        <v>103.999</v>
      </c>
      <c r="G27" s="42">
        <v>0</v>
      </c>
      <c r="H27" s="42"/>
      <c r="I27" s="42">
        <v>0.95</v>
      </c>
      <c r="J27" s="42">
        <v>1.05</v>
      </c>
      <c r="K27" s="42">
        <v>1.2</v>
      </c>
      <c r="L27" s="42">
        <v>1.35</v>
      </c>
      <c r="M27" s="42">
        <v>1.1399999999999999</v>
      </c>
      <c r="N27" s="42">
        <v>1.26</v>
      </c>
      <c r="O27" s="42">
        <v>1.44</v>
      </c>
      <c r="P27" s="42">
        <v>1.62</v>
      </c>
      <c r="Q27" s="42">
        <v>33.119</v>
      </c>
      <c r="R27" s="42">
        <v>13.375999999999999</v>
      </c>
      <c r="S27" s="42">
        <v>0</v>
      </c>
      <c r="T27" s="42">
        <v>49.945999999999998</v>
      </c>
      <c r="U27" s="42">
        <v>151.82400000000001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f t="shared" si="4"/>
        <v>0</v>
      </c>
      <c r="AD27" s="42">
        <f t="shared" si="5"/>
        <v>0</v>
      </c>
      <c r="AE27" s="42">
        <f t="shared" si="6"/>
        <v>0</v>
      </c>
      <c r="AF27" s="42">
        <f t="shared" si="7"/>
        <v>0</v>
      </c>
      <c r="AG27" s="42">
        <f t="shared" si="8"/>
        <v>0.95</v>
      </c>
      <c r="AH27" s="42">
        <f t="shared" si="9"/>
        <v>1.2</v>
      </c>
      <c r="AI27" s="43">
        <f t="shared" si="10"/>
        <v>1.1399999999999999</v>
      </c>
      <c r="AJ27" s="43">
        <f t="shared" si="10"/>
        <v>1.44</v>
      </c>
      <c r="AK27" s="43">
        <f t="shared" si="11"/>
        <v>1.26</v>
      </c>
      <c r="AL27" s="43">
        <f t="shared" si="12"/>
        <v>1.62</v>
      </c>
      <c r="AM27" s="43">
        <f>(Q27+W27)/B27</f>
        <v>0.94997561885093085</v>
      </c>
      <c r="AN27" s="43">
        <f>(T27+Z27)/E27</f>
        <v>1.199990389697756</v>
      </c>
      <c r="AO27" s="43">
        <f>(R27+X27)/C27</f>
        <v>1.0500039249548629</v>
      </c>
      <c r="AP27" s="43">
        <f>(U27+V27+AA27+AB27)/(F27+G27)</f>
        <v>1.4598601909633748</v>
      </c>
      <c r="AQ27" s="43">
        <f>'30.06.2018'!AK27+'30.06.2018'!AL27</f>
        <v>2.6760000000000002</v>
      </c>
      <c r="AR27" s="43">
        <f>'30.06.2018'!P27+'30.06.2018'!R27+'30.06.2018'!AG27*1.2+'30.06.2018'!AH27*1.2</f>
        <v>3.1679999999999997</v>
      </c>
    </row>
    <row r="28" spans="1:44" s="21" customFormat="1" x14ac:dyDescent="0.25">
      <c r="A28" s="60" t="s">
        <v>49</v>
      </c>
      <c r="B28" s="64">
        <v>86.088999999999999</v>
      </c>
      <c r="C28" s="64">
        <v>29.715</v>
      </c>
      <c r="D28" s="64">
        <v>1.278</v>
      </c>
      <c r="E28" s="64">
        <v>82.031999999999996</v>
      </c>
      <c r="F28" s="64">
        <v>161.767</v>
      </c>
      <c r="G28" s="64">
        <v>6.4000000000000001E-2</v>
      </c>
      <c r="H28" s="64"/>
      <c r="I28" s="64">
        <v>0.62</v>
      </c>
      <c r="J28" s="64">
        <v>0.9</v>
      </c>
      <c r="K28" s="64">
        <v>1.22</v>
      </c>
      <c r="L28" s="64">
        <v>1.38</v>
      </c>
      <c r="M28" s="64">
        <f>I28*1.2</f>
        <v>0.74399999999999999</v>
      </c>
      <c r="N28" s="64">
        <f>J28*1.2</f>
        <v>1.08</v>
      </c>
      <c r="O28" s="64">
        <f>K28*1.2</f>
        <v>1.464</v>
      </c>
      <c r="P28" s="64">
        <f>L28*1.2</f>
        <v>1.6559999999999999</v>
      </c>
      <c r="Q28" s="64">
        <v>53.636000000000003</v>
      </c>
      <c r="R28" s="64">
        <v>26.614999999999998</v>
      </c>
      <c r="S28" s="64">
        <v>1.1499999999999999</v>
      </c>
      <c r="T28" s="64">
        <v>100.179</v>
      </c>
      <c r="U28" s="64">
        <v>239.465</v>
      </c>
      <c r="V28" s="64">
        <v>8.7999999999999995E-2</v>
      </c>
      <c r="W28" s="64"/>
      <c r="X28" s="64"/>
      <c r="Y28" s="64"/>
      <c r="Z28" s="64"/>
      <c r="AA28" s="64"/>
      <c r="AB28" s="64"/>
      <c r="AC28" s="64">
        <f t="shared" si="4"/>
        <v>0</v>
      </c>
      <c r="AD28" s="64">
        <f t="shared" si="5"/>
        <v>0</v>
      </c>
      <c r="AE28" s="64">
        <f t="shared" si="6"/>
        <v>0</v>
      </c>
      <c r="AF28" s="64">
        <f t="shared" si="7"/>
        <v>0</v>
      </c>
      <c r="AG28" s="42">
        <f t="shared" si="8"/>
        <v>0.62</v>
      </c>
      <c r="AH28" s="42">
        <f t="shared" si="9"/>
        <v>1.22</v>
      </c>
      <c r="AI28" s="43">
        <f t="shared" si="10"/>
        <v>0.74399999999999999</v>
      </c>
      <c r="AJ28" s="43">
        <f t="shared" si="10"/>
        <v>1.464</v>
      </c>
      <c r="AK28" s="43">
        <f t="shared" si="11"/>
        <v>1.08</v>
      </c>
      <c r="AL28" s="43">
        <f t="shared" si="12"/>
        <v>1.6559999999999999</v>
      </c>
      <c r="AM28" s="65">
        <f t="shared" ref="AM28:AM46" si="28">(Q28+W28)/B28</f>
        <v>0.62302965535666577</v>
      </c>
      <c r="AN28" s="65">
        <f t="shared" ref="AN28:AN46" si="29">(T28+Z28)/E28</f>
        <v>1.221218548858982</v>
      </c>
      <c r="AO28" s="65">
        <f t="shared" ref="AO28:AO46" si="30">(R28+X28)/C28</f>
        <v>0.89567558472152109</v>
      </c>
      <c r="AP28" s="65">
        <f t="shared" ref="AP28:AP46" si="31">(U28+V28+AA28+AB28)/(F28+G28)</f>
        <v>1.4802664508036163</v>
      </c>
      <c r="AQ28" s="43">
        <f>'30.06.2018'!AK28+'30.06.2018'!AL28</f>
        <v>2.82</v>
      </c>
      <c r="AR28" s="43">
        <f>'30.06.2018'!P28+'30.06.2018'!R28+'30.06.2018'!AG28*1.2+'30.06.2018'!AH28*1.2</f>
        <v>2.82</v>
      </c>
    </row>
    <row r="29" spans="1:44" x14ac:dyDescent="0.25">
      <c r="A29" s="50" t="s">
        <v>50</v>
      </c>
      <c r="B29" s="42">
        <v>202.804</v>
      </c>
      <c r="C29" s="42">
        <v>88.013999999999996</v>
      </c>
      <c r="D29" s="42">
        <v>0</v>
      </c>
      <c r="E29" s="42">
        <v>201.33500000000001</v>
      </c>
      <c r="F29" s="42">
        <v>364.75099999999998</v>
      </c>
      <c r="G29" s="42">
        <v>0</v>
      </c>
      <c r="H29" s="42"/>
      <c r="I29" s="42">
        <v>0.76400000000000001</v>
      </c>
      <c r="J29" s="42">
        <v>0.76400000000000001</v>
      </c>
      <c r="K29" s="42">
        <v>0.64500000000000002</v>
      </c>
      <c r="L29" s="42">
        <v>0.64500000000000002</v>
      </c>
      <c r="M29" s="42">
        <v>0.91700000000000004</v>
      </c>
      <c r="N29" s="42">
        <v>0.91700000000000004</v>
      </c>
      <c r="O29" s="42">
        <v>0.77400000000000002</v>
      </c>
      <c r="P29" s="42">
        <v>0.77400000000000002</v>
      </c>
      <c r="Q29" s="42">
        <v>154.94200000000001</v>
      </c>
      <c r="R29" s="42">
        <v>67.242999999999995</v>
      </c>
      <c r="S29" s="42">
        <v>0</v>
      </c>
      <c r="T29" s="42">
        <v>129.86099999999999</v>
      </c>
      <c r="U29" s="42">
        <v>235.26400000000001</v>
      </c>
      <c r="V29" s="42">
        <v>0</v>
      </c>
      <c r="W29" s="42"/>
      <c r="X29" s="42"/>
      <c r="Y29" s="42"/>
      <c r="Z29" s="42"/>
      <c r="AA29" s="42"/>
      <c r="AB29" s="42"/>
      <c r="AC29" s="42">
        <f t="shared" si="4"/>
        <v>0</v>
      </c>
      <c r="AD29" s="42">
        <f t="shared" si="5"/>
        <v>0</v>
      </c>
      <c r="AE29" s="42">
        <f t="shared" si="6"/>
        <v>0</v>
      </c>
      <c r="AF29" s="42">
        <f t="shared" si="7"/>
        <v>0</v>
      </c>
      <c r="AG29" s="42">
        <f t="shared" si="8"/>
        <v>0.76400000000000001</v>
      </c>
      <c r="AH29" s="42">
        <f t="shared" si="9"/>
        <v>0.64500000000000002</v>
      </c>
      <c r="AI29" s="43">
        <f t="shared" si="10"/>
        <v>0.91679999999999995</v>
      </c>
      <c r="AJ29" s="43">
        <f t="shared" si="10"/>
        <v>0.77400000000000002</v>
      </c>
      <c r="AK29" s="43">
        <f t="shared" si="11"/>
        <v>0.91679999999999995</v>
      </c>
      <c r="AL29" s="43">
        <f t="shared" si="12"/>
        <v>0.77400000000000002</v>
      </c>
      <c r="AM29" s="43">
        <f t="shared" si="28"/>
        <v>0.76399873769748139</v>
      </c>
      <c r="AN29" s="43">
        <f t="shared" si="29"/>
        <v>0.64499962748652739</v>
      </c>
      <c r="AO29" s="43">
        <f t="shared" si="30"/>
        <v>0.76400345399595515</v>
      </c>
      <c r="AP29" s="43">
        <f t="shared" si="31"/>
        <v>0.64499891706945289</v>
      </c>
      <c r="AQ29" s="43">
        <f>'30.06.2018'!AK29+'30.06.2018'!AL29</f>
        <v>2.2799999999999998</v>
      </c>
      <c r="AR29" s="43">
        <f>'30.06.2018'!P29+'30.06.2018'!R29+'30.06.2018'!AG29*1.2+'30.06.2018'!AH29*1.2</f>
        <v>2.2800000000000002</v>
      </c>
    </row>
    <row r="30" spans="1:44" x14ac:dyDescent="0.25">
      <c r="A30" s="50" t="s">
        <v>51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3"/>
      <c r="AJ30" s="43"/>
      <c r="AK30" s="43"/>
      <c r="AL30" s="43"/>
      <c r="AM30" s="43"/>
      <c r="AN30" s="43"/>
      <c r="AO30" s="43"/>
      <c r="AP30" s="43"/>
      <c r="AQ30" s="43">
        <f>'30.06.2018'!AK30+'30.06.2018'!AL30</f>
        <v>5.0399999999999991</v>
      </c>
      <c r="AR30" s="43">
        <f>'30.06.2018'!P30+'30.06.2018'!R30+'30.06.2018'!AG30*1.2+'30.06.2018'!AH30*1.2</f>
        <v>5.4359999999999999</v>
      </c>
    </row>
    <row r="31" spans="1:44" x14ac:dyDescent="0.25">
      <c r="A31" s="50" t="s">
        <v>52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3"/>
      <c r="AJ31" s="43"/>
      <c r="AK31" s="43"/>
      <c r="AL31" s="43"/>
      <c r="AM31" s="43"/>
      <c r="AN31" s="43"/>
      <c r="AO31" s="43"/>
      <c r="AP31" s="43"/>
      <c r="AQ31" s="43">
        <f>'30.06.2018'!AK31+'30.06.2018'!AL31</f>
        <v>2.716500930713547</v>
      </c>
      <c r="AR31" s="43">
        <f>'30.06.2018'!P31+'30.06.2018'!R31+'30.06.2018'!AG31*1.2+'30.06.2018'!AH31*1.2</f>
        <v>2.7039598594299101</v>
      </c>
    </row>
    <row r="32" spans="1:44" x14ac:dyDescent="0.25">
      <c r="A32" s="50" t="s">
        <v>53</v>
      </c>
      <c r="B32" s="42">
        <v>82.738</v>
      </c>
      <c r="C32" s="42">
        <v>47.920999999999999</v>
      </c>
      <c r="D32" s="42">
        <v>0</v>
      </c>
      <c r="E32" s="42">
        <v>78.588999999999999</v>
      </c>
      <c r="F32" s="42">
        <v>75.173000000000002</v>
      </c>
      <c r="G32" s="42">
        <v>0</v>
      </c>
      <c r="H32" s="42"/>
      <c r="I32" s="42">
        <v>0.71</v>
      </c>
      <c r="J32" s="42">
        <v>0.71</v>
      </c>
      <c r="K32" s="42">
        <v>0.94</v>
      </c>
      <c r="L32" s="42">
        <v>0.94</v>
      </c>
      <c r="M32" s="42">
        <v>0.85</v>
      </c>
      <c r="N32" s="42">
        <v>0.85</v>
      </c>
      <c r="O32" s="42">
        <v>1.1299999999999999</v>
      </c>
      <c r="P32" s="42">
        <v>1.1299999999999999</v>
      </c>
      <c r="Q32" s="42">
        <v>60.081000000000003</v>
      </c>
      <c r="R32" s="42">
        <v>34.343000000000004</v>
      </c>
      <c r="S32" s="42">
        <v>0</v>
      </c>
      <c r="T32" s="42">
        <v>71.887</v>
      </c>
      <c r="U32" s="42">
        <v>70.387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f t="shared" si="4"/>
        <v>0</v>
      </c>
      <c r="AD32" s="42">
        <f t="shared" si="5"/>
        <v>0</v>
      </c>
      <c r="AE32" s="42">
        <f t="shared" si="6"/>
        <v>0</v>
      </c>
      <c r="AF32" s="42">
        <f t="shared" si="7"/>
        <v>0</v>
      </c>
      <c r="AG32" s="42">
        <f t="shared" si="8"/>
        <v>0.71</v>
      </c>
      <c r="AH32" s="42">
        <f t="shared" si="9"/>
        <v>0.94</v>
      </c>
      <c r="AI32" s="43">
        <f t="shared" si="10"/>
        <v>0.85199999999999998</v>
      </c>
      <c r="AJ32" s="43">
        <f t="shared" si="10"/>
        <v>1.1279999999999999</v>
      </c>
      <c r="AK32" s="43">
        <f t="shared" si="11"/>
        <v>0.85199999999999998</v>
      </c>
      <c r="AL32" s="43">
        <f t="shared" si="12"/>
        <v>1.1279999999999999</v>
      </c>
      <c r="AM32" s="43">
        <f t="shared" si="28"/>
        <v>0.72615968478812642</v>
      </c>
      <c r="AN32" s="43">
        <f t="shared" si="29"/>
        <v>0.91472088969194165</v>
      </c>
      <c r="AO32" s="43">
        <f t="shared" si="30"/>
        <v>0.71665866739007955</v>
      </c>
      <c r="AP32" s="43">
        <f t="shared" si="31"/>
        <v>0.93633352400462933</v>
      </c>
      <c r="AQ32" s="43">
        <f>'30.06.2018'!AK32+'30.06.2018'!AL32</f>
        <v>3.1008</v>
      </c>
      <c r="AR32" s="43">
        <f>'30.06.2018'!P32+'30.06.2018'!R32+'30.06.2018'!AG32*1.2+'30.06.2018'!AH32*1.2</f>
        <v>4.0968</v>
      </c>
    </row>
    <row r="33" spans="1:44" s="21" customFormat="1" x14ac:dyDescent="0.25">
      <c r="A33" s="50" t="s">
        <v>54</v>
      </c>
      <c r="B33" s="64">
        <v>64.039000000000001</v>
      </c>
      <c r="C33" s="64">
        <v>43.48</v>
      </c>
      <c r="D33" s="64"/>
      <c r="E33" s="64">
        <v>50.304000000000002</v>
      </c>
      <c r="F33" s="64">
        <v>116.218</v>
      </c>
      <c r="G33" s="64"/>
      <c r="H33" s="64"/>
      <c r="I33" s="64">
        <v>1.1399999999999999</v>
      </c>
      <c r="J33" s="64">
        <v>1.29</v>
      </c>
      <c r="K33" s="64">
        <v>1.1399999999999999</v>
      </c>
      <c r="L33" s="64">
        <v>2</v>
      </c>
      <c r="M33" s="64">
        <v>1.3680000000000001</v>
      </c>
      <c r="N33" s="64">
        <v>1.548</v>
      </c>
      <c r="O33" s="64">
        <v>1.3680000000000001</v>
      </c>
      <c r="P33" s="64">
        <v>2.4</v>
      </c>
      <c r="Q33" s="64">
        <v>72.759</v>
      </c>
      <c r="R33" s="64">
        <v>56.183</v>
      </c>
      <c r="S33" s="64"/>
      <c r="T33" s="64">
        <v>57.56</v>
      </c>
      <c r="U33" s="64">
        <v>232.012</v>
      </c>
      <c r="V33" s="64"/>
      <c r="W33" s="64"/>
      <c r="X33" s="64"/>
      <c r="Y33" s="64"/>
      <c r="Z33" s="64"/>
      <c r="AA33" s="64"/>
      <c r="AB33" s="64"/>
      <c r="AC33" s="64">
        <v>0</v>
      </c>
      <c r="AD33" s="64">
        <v>0</v>
      </c>
      <c r="AE33" s="64">
        <v>0</v>
      </c>
      <c r="AF33" s="64">
        <v>0</v>
      </c>
      <c r="AG33" s="42">
        <f t="shared" si="8"/>
        <v>1.1399999999999999</v>
      </c>
      <c r="AH33" s="42">
        <f t="shared" si="9"/>
        <v>1.1399999999999999</v>
      </c>
      <c r="AI33" s="43">
        <f t="shared" si="10"/>
        <v>1.3679999999999999</v>
      </c>
      <c r="AJ33" s="43">
        <f t="shared" si="10"/>
        <v>1.3679999999999999</v>
      </c>
      <c r="AK33" s="43">
        <f t="shared" si="11"/>
        <v>1.548</v>
      </c>
      <c r="AL33" s="43">
        <f t="shared" si="12"/>
        <v>2.4</v>
      </c>
      <c r="AM33" s="65">
        <f t="shared" si="28"/>
        <v>1.1361670232202252</v>
      </c>
      <c r="AN33" s="65">
        <f t="shared" si="29"/>
        <v>1.1442430025445292</v>
      </c>
      <c r="AO33" s="65">
        <f t="shared" si="30"/>
        <v>1.2921573137074518</v>
      </c>
      <c r="AP33" s="65">
        <f t="shared" si="31"/>
        <v>1.9963516839043864</v>
      </c>
      <c r="AQ33" s="43">
        <f>'30.06.2018'!AK33+'30.06.2018'!AL33</f>
        <v>2.1120000000000001</v>
      </c>
      <c r="AR33" s="43">
        <f>'30.06.2018'!P33+'30.06.2018'!R33+'30.06.2018'!AG33*1.2+'30.06.2018'!AH33*1.2</f>
        <v>2.4239999999999999</v>
      </c>
    </row>
    <row r="34" spans="1:44" x14ac:dyDescent="0.25">
      <c r="A34" s="50" t="s">
        <v>55</v>
      </c>
      <c r="B34" s="42">
        <v>279.01499999999999</v>
      </c>
      <c r="C34" s="42">
        <v>35.755000000000003</v>
      </c>
      <c r="D34" s="42">
        <v>0</v>
      </c>
      <c r="E34" s="42">
        <v>278.822</v>
      </c>
      <c r="F34" s="42">
        <v>89.075999999999993</v>
      </c>
      <c r="G34" s="42">
        <v>0</v>
      </c>
      <c r="H34" s="42">
        <v>331.53100000000001</v>
      </c>
      <c r="I34" s="42">
        <v>0.77</v>
      </c>
      <c r="J34" s="42">
        <v>0.89</v>
      </c>
      <c r="K34" s="42">
        <v>0.59</v>
      </c>
      <c r="L34" s="42">
        <v>0.75</v>
      </c>
      <c r="M34" s="42">
        <v>0.92400000000000004</v>
      </c>
      <c r="N34" s="42">
        <v>1.0680000000000001</v>
      </c>
      <c r="O34" s="42">
        <v>0.70799999999999996</v>
      </c>
      <c r="P34" s="42">
        <v>0.9</v>
      </c>
      <c r="Q34" s="42">
        <v>212.327</v>
      </c>
      <c r="R34" s="42">
        <v>31.821999999999999</v>
      </c>
      <c r="S34" s="42">
        <v>0</v>
      </c>
      <c r="T34" s="42">
        <v>162.58099999999999</v>
      </c>
      <c r="U34" s="42">
        <v>76.38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f t="shared" si="4"/>
        <v>0</v>
      </c>
      <c r="AD34" s="42">
        <f t="shared" si="5"/>
        <v>0</v>
      </c>
      <c r="AE34" s="42">
        <f t="shared" si="6"/>
        <v>0</v>
      </c>
      <c r="AF34" s="42">
        <f t="shared" si="7"/>
        <v>0</v>
      </c>
      <c r="AG34" s="42">
        <f t="shared" si="8"/>
        <v>0.77</v>
      </c>
      <c r="AH34" s="42">
        <f t="shared" si="9"/>
        <v>0.59</v>
      </c>
      <c r="AI34" s="43">
        <f t="shared" si="10"/>
        <v>0.92399999999999993</v>
      </c>
      <c r="AJ34" s="43">
        <f t="shared" si="10"/>
        <v>0.70799999999999996</v>
      </c>
      <c r="AK34" s="43">
        <f t="shared" si="11"/>
        <v>1.0680000000000001</v>
      </c>
      <c r="AL34" s="43">
        <f t="shared" si="12"/>
        <v>0.89999999999999991</v>
      </c>
      <c r="AM34" s="43">
        <f t="shared" si="28"/>
        <v>0.76098776051466765</v>
      </c>
      <c r="AN34" s="43">
        <f t="shared" si="29"/>
        <v>0.58309961193879967</v>
      </c>
      <c r="AO34" s="43">
        <f t="shared" si="30"/>
        <v>0.89000139840581727</v>
      </c>
      <c r="AP34" s="43">
        <f t="shared" si="31"/>
        <v>0.85747002559612018</v>
      </c>
      <c r="AQ34" s="43">
        <f>'30.06.2018'!AK34+'30.06.2018'!AL34</f>
        <v>3.3719999999999999</v>
      </c>
      <c r="AR34" s="43">
        <f>'30.06.2018'!P34+'30.06.2018'!R34+'30.06.2018'!AG34*1.2+'30.06.2018'!AH34*1.2</f>
        <v>5.6280000000000001</v>
      </c>
    </row>
    <row r="35" spans="1:44" x14ac:dyDescent="0.25">
      <c r="A35" s="50" t="s">
        <v>56</v>
      </c>
      <c r="B35" s="42">
        <v>85.986000000000004</v>
      </c>
      <c r="C35" s="42">
        <v>22.3</v>
      </c>
      <c r="D35" s="42">
        <v>0</v>
      </c>
      <c r="E35" s="42">
        <v>74.53</v>
      </c>
      <c r="F35" s="42">
        <v>21.016999999999999</v>
      </c>
      <c r="G35" s="42">
        <v>0</v>
      </c>
      <c r="H35" s="42">
        <v>87.019000000000005</v>
      </c>
      <c r="I35" s="42">
        <v>0.89</v>
      </c>
      <c r="J35" s="42">
        <v>1.69</v>
      </c>
      <c r="K35" s="42">
        <v>1.32</v>
      </c>
      <c r="L35" s="42">
        <v>2.5299999999999998</v>
      </c>
      <c r="M35" s="42">
        <v>1.0680000000000001</v>
      </c>
      <c r="N35" s="42">
        <v>2.028</v>
      </c>
      <c r="O35" s="42">
        <v>1.5840000000000001</v>
      </c>
      <c r="P35" s="42">
        <v>3.036</v>
      </c>
      <c r="Q35" s="42">
        <v>78.753</v>
      </c>
      <c r="R35" s="42">
        <v>34.359000000000002</v>
      </c>
      <c r="S35" s="42"/>
      <c r="T35" s="42">
        <v>101.633</v>
      </c>
      <c r="U35" s="42">
        <v>48.17</v>
      </c>
      <c r="V35" s="42"/>
      <c r="W35" s="42"/>
      <c r="X35" s="42"/>
      <c r="Y35" s="42"/>
      <c r="Z35" s="42"/>
      <c r="AA35" s="42"/>
      <c r="AB35" s="42"/>
      <c r="AC35" s="42">
        <f t="shared" si="4"/>
        <v>0</v>
      </c>
      <c r="AD35" s="42">
        <f t="shared" si="5"/>
        <v>0</v>
      </c>
      <c r="AE35" s="42">
        <f t="shared" si="6"/>
        <v>0</v>
      </c>
      <c r="AF35" s="42">
        <f t="shared" si="7"/>
        <v>0</v>
      </c>
      <c r="AG35" s="42">
        <f t="shared" si="8"/>
        <v>0.89</v>
      </c>
      <c r="AH35" s="42">
        <f t="shared" si="9"/>
        <v>1.32</v>
      </c>
      <c r="AI35" s="43">
        <f t="shared" si="10"/>
        <v>1.0680000000000001</v>
      </c>
      <c r="AJ35" s="43">
        <f t="shared" si="10"/>
        <v>1.5840000000000001</v>
      </c>
      <c r="AK35" s="43">
        <f t="shared" si="11"/>
        <v>2.028</v>
      </c>
      <c r="AL35" s="43">
        <f t="shared" si="12"/>
        <v>3.0359999999999996</v>
      </c>
      <c r="AM35" s="43">
        <f t="shared" si="28"/>
        <v>0.91588165515316444</v>
      </c>
      <c r="AN35" s="43">
        <f t="shared" si="29"/>
        <v>1.3636522205823158</v>
      </c>
      <c r="AO35" s="43">
        <f t="shared" si="30"/>
        <v>1.540762331838565</v>
      </c>
      <c r="AP35" s="43">
        <f t="shared" si="31"/>
        <v>2.2919541323690349</v>
      </c>
      <c r="AQ35" s="43">
        <f>'30.06.2018'!AK35+'30.06.2018'!AL35</f>
        <v>2.0759999999999996</v>
      </c>
      <c r="AR35" s="43">
        <f>'30.06.2018'!P35+'30.06.2018'!R35+'30.06.2018'!AG35*1.2+'30.06.2018'!AH35*1.2</f>
        <v>4.84</v>
      </c>
    </row>
    <row r="36" spans="1:44" s="21" customFormat="1" x14ac:dyDescent="0.25">
      <c r="A36" s="50" t="s">
        <v>57</v>
      </c>
      <c r="B36" s="64">
        <v>6860</v>
      </c>
      <c r="C36" s="64">
        <v>2735</v>
      </c>
      <c r="D36" s="64">
        <v>0</v>
      </c>
      <c r="E36" s="64">
        <v>6832</v>
      </c>
      <c r="F36" s="64">
        <v>5116</v>
      </c>
      <c r="G36" s="64">
        <v>0</v>
      </c>
      <c r="H36" s="64">
        <v>10903</v>
      </c>
      <c r="I36" s="64">
        <v>0.95</v>
      </c>
      <c r="J36" s="64">
        <v>2.3199999999999998</v>
      </c>
      <c r="K36" s="64">
        <v>0.78</v>
      </c>
      <c r="L36" s="64">
        <v>1.72</v>
      </c>
      <c r="M36" s="64">
        <v>1.1399999999999999</v>
      </c>
      <c r="N36" s="64">
        <v>2.78</v>
      </c>
      <c r="O36" s="64">
        <v>0.94</v>
      </c>
      <c r="P36" s="64">
        <v>2.06</v>
      </c>
      <c r="Q36" s="64">
        <v>6517</v>
      </c>
      <c r="R36" s="64">
        <v>5806</v>
      </c>
      <c r="S36" s="64">
        <v>0</v>
      </c>
      <c r="T36" s="64">
        <v>5329</v>
      </c>
      <c r="U36" s="64">
        <v>7493</v>
      </c>
      <c r="V36" s="64">
        <v>0</v>
      </c>
      <c r="W36" s="64">
        <v>0</v>
      </c>
      <c r="X36" s="64">
        <v>0</v>
      </c>
      <c r="Y36" s="64">
        <v>0</v>
      </c>
      <c r="Z36" s="64">
        <v>0</v>
      </c>
      <c r="AA36" s="64">
        <v>0</v>
      </c>
      <c r="AB36" s="64">
        <v>0</v>
      </c>
      <c r="AC36" s="64">
        <f t="shared" si="4"/>
        <v>0</v>
      </c>
      <c r="AD36" s="64">
        <f t="shared" si="5"/>
        <v>0</v>
      </c>
      <c r="AE36" s="64">
        <f t="shared" si="6"/>
        <v>0</v>
      </c>
      <c r="AF36" s="64">
        <f t="shared" si="7"/>
        <v>0</v>
      </c>
      <c r="AG36" s="42">
        <f t="shared" si="8"/>
        <v>0.95</v>
      </c>
      <c r="AH36" s="42">
        <f t="shared" si="9"/>
        <v>0.78</v>
      </c>
      <c r="AI36" s="43">
        <f t="shared" si="10"/>
        <v>1.1399999999999999</v>
      </c>
      <c r="AJ36" s="43">
        <f t="shared" si="10"/>
        <v>0.93599999999999994</v>
      </c>
      <c r="AK36" s="43">
        <f t="shared" si="11"/>
        <v>2.7839999999999998</v>
      </c>
      <c r="AL36" s="43">
        <f t="shared" si="12"/>
        <v>2.0640000000000001</v>
      </c>
      <c r="AM36" s="65">
        <f t="shared" si="28"/>
        <v>0.95</v>
      </c>
      <c r="AN36" s="65">
        <f t="shared" si="29"/>
        <v>0.78000585480093676</v>
      </c>
      <c r="AO36" s="65">
        <f t="shared" si="30"/>
        <v>2.122851919561243</v>
      </c>
      <c r="AP36" s="65">
        <f t="shared" si="31"/>
        <v>1.4646207974980454</v>
      </c>
      <c r="AQ36" s="43">
        <f>'30.06.2018'!AK36+'30.06.2018'!AL36</f>
        <v>2.496</v>
      </c>
      <c r="AR36" s="43">
        <f>'30.06.2018'!P36+'30.06.2018'!R36+'30.06.2018'!AG36*1.2+'30.06.2018'!AH36*1.2</f>
        <v>2.9039999999999999</v>
      </c>
    </row>
    <row r="37" spans="1:44" x14ac:dyDescent="0.25">
      <c r="A37" s="50" t="s">
        <v>58</v>
      </c>
      <c r="B37" s="42">
        <v>63.982999999999997</v>
      </c>
      <c r="C37" s="42">
        <v>39.924999999999997</v>
      </c>
      <c r="D37" s="42">
        <v>0</v>
      </c>
      <c r="E37" s="42">
        <v>56.715000000000003</v>
      </c>
      <c r="F37" s="42">
        <v>39.075000000000003</v>
      </c>
      <c r="G37" s="42">
        <v>0</v>
      </c>
      <c r="H37" s="42"/>
      <c r="I37" s="42">
        <v>0.89</v>
      </c>
      <c r="J37" s="42">
        <v>1.05</v>
      </c>
      <c r="K37" s="42">
        <v>1.1299999999999999</v>
      </c>
      <c r="L37" s="42">
        <v>1.33</v>
      </c>
      <c r="M37" s="42">
        <v>1.07</v>
      </c>
      <c r="N37" s="42">
        <v>1.26</v>
      </c>
      <c r="O37" s="42">
        <v>1.35</v>
      </c>
      <c r="P37" s="42">
        <v>1.59</v>
      </c>
      <c r="Q37" s="42">
        <v>57.072000000000003</v>
      </c>
      <c r="R37" s="42">
        <v>41.920999999999999</v>
      </c>
      <c r="S37" s="42">
        <v>0</v>
      </c>
      <c r="T37" s="42">
        <v>63.807000000000002</v>
      </c>
      <c r="U37" s="42">
        <v>51.774999999999999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f t="shared" si="4"/>
        <v>0</v>
      </c>
      <c r="AD37" s="42">
        <f t="shared" si="5"/>
        <v>0</v>
      </c>
      <c r="AE37" s="42">
        <f t="shared" si="6"/>
        <v>0</v>
      </c>
      <c r="AF37" s="42">
        <f t="shared" si="7"/>
        <v>0</v>
      </c>
      <c r="AG37" s="42">
        <f t="shared" si="8"/>
        <v>0.89</v>
      </c>
      <c r="AH37" s="42">
        <f t="shared" si="9"/>
        <v>1.1299999999999999</v>
      </c>
      <c r="AI37" s="43">
        <f t="shared" si="10"/>
        <v>1.0680000000000001</v>
      </c>
      <c r="AJ37" s="43">
        <f t="shared" si="10"/>
        <v>1.3559999999999999</v>
      </c>
      <c r="AK37" s="43">
        <f t="shared" si="11"/>
        <v>1.26</v>
      </c>
      <c r="AL37" s="43">
        <f t="shared" si="12"/>
        <v>1.5960000000000001</v>
      </c>
      <c r="AM37" s="43">
        <f t="shared" si="28"/>
        <v>0.89198693402935159</v>
      </c>
      <c r="AN37" s="43">
        <f t="shared" si="29"/>
        <v>1.125046284051838</v>
      </c>
      <c r="AO37" s="43">
        <f t="shared" si="30"/>
        <v>1.0499937382592361</v>
      </c>
      <c r="AP37" s="43">
        <f t="shared" si="31"/>
        <v>1.3250159948816378</v>
      </c>
      <c r="AQ37" s="43">
        <f>'30.06.2018'!AK37+'30.06.2018'!AL37</f>
        <v>2.0352000000000001</v>
      </c>
      <c r="AR37" s="43">
        <f>'30.06.2018'!P37+'30.06.2018'!R37+'30.06.2018'!AG37*1.2+'30.06.2018'!AH37*1.2</f>
        <v>2.0350000000000001</v>
      </c>
    </row>
    <row r="38" spans="1:44" x14ac:dyDescent="0.25">
      <c r="A38" s="50" t="s">
        <v>59</v>
      </c>
      <c r="B38" s="57">
        <v>1423.1279999999999</v>
      </c>
      <c r="C38" s="42">
        <v>744.68799999999999</v>
      </c>
      <c r="D38" s="42">
        <v>0</v>
      </c>
      <c r="E38" s="42">
        <v>1425.3440000000001</v>
      </c>
      <c r="F38" s="42">
        <v>959.87400000000002</v>
      </c>
      <c r="G38" s="42">
        <v>0</v>
      </c>
      <c r="H38" s="42">
        <v>1802.748</v>
      </c>
      <c r="I38" s="42">
        <v>0.57999999999999996</v>
      </c>
      <c r="J38" s="42">
        <v>0.57999999999999996</v>
      </c>
      <c r="K38" s="42">
        <v>1</v>
      </c>
      <c r="L38" s="42">
        <v>1</v>
      </c>
      <c r="M38" s="42">
        <v>0.69599999999999995</v>
      </c>
      <c r="N38" s="42">
        <v>0.69599999999999995</v>
      </c>
      <c r="O38" s="42">
        <v>1.2</v>
      </c>
      <c r="P38" s="42">
        <v>1.2</v>
      </c>
      <c r="Q38" s="42">
        <v>826.00599999999997</v>
      </c>
      <c r="R38" s="42">
        <v>432.24200000000002</v>
      </c>
      <c r="S38" s="42">
        <v>0</v>
      </c>
      <c r="T38" s="42">
        <v>1425.355</v>
      </c>
      <c r="U38" s="42">
        <v>1272.337</v>
      </c>
      <c r="V38" s="42"/>
      <c r="W38" s="42"/>
      <c r="X38" s="42"/>
      <c r="Y38" s="42"/>
      <c r="Z38" s="42"/>
      <c r="AA38" s="42"/>
      <c r="AB38" s="42"/>
      <c r="AC38" s="42">
        <f t="shared" si="4"/>
        <v>0</v>
      </c>
      <c r="AD38" s="42">
        <f t="shared" si="5"/>
        <v>0</v>
      </c>
      <c r="AE38" s="42">
        <f t="shared" si="6"/>
        <v>0</v>
      </c>
      <c r="AF38" s="42">
        <f t="shared" si="7"/>
        <v>0</v>
      </c>
      <c r="AG38" s="42">
        <f t="shared" si="8"/>
        <v>0.57999999999999996</v>
      </c>
      <c r="AH38" s="42">
        <f t="shared" si="9"/>
        <v>1</v>
      </c>
      <c r="AI38" s="43">
        <f t="shared" si="10"/>
        <v>0.69599999999999995</v>
      </c>
      <c r="AJ38" s="43">
        <f t="shared" si="10"/>
        <v>1.2</v>
      </c>
      <c r="AK38" s="43">
        <f t="shared" si="11"/>
        <v>0.69599999999999995</v>
      </c>
      <c r="AL38" s="43">
        <f t="shared" si="12"/>
        <v>1.2</v>
      </c>
      <c r="AM38" s="43">
        <f t="shared" si="28"/>
        <v>0.58041581642691309</v>
      </c>
      <c r="AN38" s="43">
        <f t="shared" si="29"/>
        <v>1.0000077174352295</v>
      </c>
      <c r="AO38" s="43">
        <f t="shared" si="30"/>
        <v>0.58043368497948133</v>
      </c>
      <c r="AP38" s="43">
        <f t="shared" si="31"/>
        <v>1.3255250168251249</v>
      </c>
      <c r="AQ38" s="43">
        <f>'30.06.2018'!AK38+'30.06.2018'!AL38</f>
        <v>3.9804394582496432</v>
      </c>
      <c r="AR38" s="43">
        <f>'30.06.2018'!P38+'30.06.2018'!R38+'30.06.2018'!AG38*1.2+'30.06.2018'!AH38*1.2</f>
        <v>4.6391035460992907</v>
      </c>
    </row>
    <row r="39" spans="1:44" s="21" customFormat="1" x14ac:dyDescent="0.25">
      <c r="A39" s="50" t="s">
        <v>60</v>
      </c>
      <c r="B39" s="64">
        <v>20.646000000000001</v>
      </c>
      <c r="C39" s="64">
        <v>6.5039999999999996</v>
      </c>
      <c r="D39" s="64">
        <v>0</v>
      </c>
      <c r="E39" s="64">
        <v>19.945</v>
      </c>
      <c r="F39" s="64">
        <v>6.3179999999999996</v>
      </c>
      <c r="G39" s="64">
        <v>0</v>
      </c>
      <c r="H39" s="64"/>
      <c r="I39" s="64">
        <v>0.70399999999999996</v>
      </c>
      <c r="J39" s="64">
        <v>0.70399999999999996</v>
      </c>
      <c r="K39" s="64">
        <v>1.3540000000000001</v>
      </c>
      <c r="L39" s="64">
        <v>1.3540000000000001</v>
      </c>
      <c r="M39" s="64">
        <v>0.84</v>
      </c>
      <c r="N39" s="64">
        <v>0.84</v>
      </c>
      <c r="O39" s="64">
        <v>1.62</v>
      </c>
      <c r="P39" s="64">
        <v>1.62</v>
      </c>
      <c r="Q39" s="64">
        <v>14.535</v>
      </c>
      <c r="R39" s="64">
        <v>4.5789999999999997</v>
      </c>
      <c r="S39" s="64">
        <v>0</v>
      </c>
      <c r="T39" s="64">
        <v>27.006</v>
      </c>
      <c r="U39" s="64">
        <v>8.5540000000000003</v>
      </c>
      <c r="V39" s="64">
        <v>0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4">
        <v>0</v>
      </c>
      <c r="AC39" s="64">
        <f t="shared" si="4"/>
        <v>0</v>
      </c>
      <c r="AD39" s="64">
        <f t="shared" si="5"/>
        <v>0</v>
      </c>
      <c r="AE39" s="64">
        <f t="shared" si="6"/>
        <v>0</v>
      </c>
      <c r="AF39" s="64">
        <f t="shared" si="7"/>
        <v>0</v>
      </c>
      <c r="AG39" s="42">
        <f t="shared" si="8"/>
        <v>0.70399999999999996</v>
      </c>
      <c r="AH39" s="42">
        <f t="shared" si="9"/>
        <v>1.3540000000000001</v>
      </c>
      <c r="AI39" s="43">
        <f t="shared" si="10"/>
        <v>0.84479999999999988</v>
      </c>
      <c r="AJ39" s="43">
        <f t="shared" si="10"/>
        <v>1.6248</v>
      </c>
      <c r="AK39" s="43">
        <f t="shared" si="11"/>
        <v>0.84479999999999988</v>
      </c>
      <c r="AL39" s="43">
        <f t="shared" si="12"/>
        <v>1.6248</v>
      </c>
      <c r="AM39" s="65">
        <f t="shared" si="28"/>
        <v>0.70401046207497819</v>
      </c>
      <c r="AN39" s="65">
        <f t="shared" si="29"/>
        <v>1.3540235648032088</v>
      </c>
      <c r="AO39" s="65">
        <f t="shared" si="30"/>
        <v>0.70402829028290281</v>
      </c>
      <c r="AP39" s="65">
        <f t="shared" si="31"/>
        <v>1.3539094650205763</v>
      </c>
      <c r="AQ39" s="43">
        <f>'30.06.2018'!AK39+'30.06.2018'!AL39</f>
        <v>4.0704000000000002</v>
      </c>
      <c r="AR39" s="43">
        <f>'30.06.2018'!P39+'30.06.2018'!R39+'30.06.2018'!AG39*1.2+'30.06.2018'!AH39*1.2</f>
        <v>4.0704000000000002</v>
      </c>
    </row>
    <row r="40" spans="1:44" x14ac:dyDescent="0.25">
      <c r="A40" s="50" t="s">
        <v>61</v>
      </c>
      <c r="B40" s="42">
        <v>69.224000000000004</v>
      </c>
      <c r="C40" s="42">
        <v>16.905999999999999</v>
      </c>
      <c r="D40" s="42">
        <v>3.0870000000000002</v>
      </c>
      <c r="E40" s="42">
        <v>75.018000000000001</v>
      </c>
      <c r="F40" s="42">
        <v>16.988</v>
      </c>
      <c r="G40" s="42">
        <v>17.923999999999999</v>
      </c>
      <c r="H40" s="42"/>
      <c r="I40" s="42">
        <v>0.80400000000000005</v>
      </c>
      <c r="J40" s="42">
        <v>0.96299999999999997</v>
      </c>
      <c r="K40" s="42">
        <v>0.90300000000000002</v>
      </c>
      <c r="L40" s="42">
        <v>1.052</v>
      </c>
      <c r="M40" s="42">
        <v>0.96499999999999997</v>
      </c>
      <c r="N40" s="42">
        <v>1.1559999999999999</v>
      </c>
      <c r="O40" s="42">
        <v>1.0840000000000001</v>
      </c>
      <c r="P40" s="42">
        <v>1.262</v>
      </c>
      <c r="Q40" s="42">
        <v>55.219000000000001</v>
      </c>
      <c r="R40" s="42">
        <v>16.114000000000001</v>
      </c>
      <c r="S40" s="42">
        <v>2.863</v>
      </c>
      <c r="T40" s="42">
        <v>67.652000000000001</v>
      </c>
      <c r="U40" s="42">
        <v>17.904</v>
      </c>
      <c r="V40" s="42">
        <v>18.876999999999999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f t="shared" si="4"/>
        <v>0</v>
      </c>
      <c r="AD40" s="42">
        <f t="shared" si="5"/>
        <v>0</v>
      </c>
      <c r="AE40" s="42">
        <f t="shared" si="6"/>
        <v>0</v>
      </c>
      <c r="AF40" s="42">
        <f t="shared" si="7"/>
        <v>0</v>
      </c>
      <c r="AG40" s="42">
        <f t="shared" si="8"/>
        <v>0.80400000000000005</v>
      </c>
      <c r="AH40" s="42">
        <f t="shared" si="9"/>
        <v>0.90300000000000002</v>
      </c>
      <c r="AI40" s="43">
        <f t="shared" si="10"/>
        <v>0.96479999999999999</v>
      </c>
      <c r="AJ40" s="43">
        <f t="shared" si="10"/>
        <v>1.0835999999999999</v>
      </c>
      <c r="AK40" s="43">
        <f t="shared" si="11"/>
        <v>1.1556</v>
      </c>
      <c r="AL40" s="43">
        <f t="shared" si="12"/>
        <v>1.2624</v>
      </c>
      <c r="AM40" s="43">
        <f t="shared" si="28"/>
        <v>0.79768577372009708</v>
      </c>
      <c r="AN40" s="43">
        <f t="shared" si="29"/>
        <v>0.90181023221093604</v>
      </c>
      <c r="AO40" s="43">
        <f t="shared" si="30"/>
        <v>0.95315272684254126</v>
      </c>
      <c r="AP40" s="43">
        <f t="shared" si="31"/>
        <v>1.0535346012832263</v>
      </c>
      <c r="AQ40" s="43">
        <f>'30.06.2018'!AK40+'30.06.2018'!AL40</f>
        <v>2.9939999999999998</v>
      </c>
      <c r="AR40" s="43">
        <f>'30.06.2018'!P40+'30.06.2018'!R40+'30.06.2018'!AG40*1.2+'30.06.2018'!AH40*1.2</f>
        <v>3.258</v>
      </c>
    </row>
    <row r="41" spans="1:44" x14ac:dyDescent="0.25">
      <c r="A41" s="50" t="s">
        <v>103</v>
      </c>
      <c r="B41" s="42">
        <v>122.01300000000001</v>
      </c>
      <c r="C41" s="42">
        <v>34.591000000000001</v>
      </c>
      <c r="D41" s="42">
        <v>0</v>
      </c>
      <c r="E41" s="42">
        <v>118.628</v>
      </c>
      <c r="F41" s="42">
        <v>52.676000000000002</v>
      </c>
      <c r="G41" s="42">
        <v>0</v>
      </c>
      <c r="H41" s="42"/>
      <c r="I41" s="42">
        <v>1.01</v>
      </c>
      <c r="J41" s="42">
        <v>1.01</v>
      </c>
      <c r="K41" s="42">
        <v>1.18</v>
      </c>
      <c r="L41" s="42">
        <v>1.18</v>
      </c>
      <c r="M41" s="42">
        <v>1.21</v>
      </c>
      <c r="N41" s="42">
        <v>1.21</v>
      </c>
      <c r="O41" s="42">
        <v>1.42</v>
      </c>
      <c r="P41" s="42">
        <v>1.42</v>
      </c>
      <c r="Q41" s="42">
        <v>122.947</v>
      </c>
      <c r="R41" s="42">
        <v>34.886000000000003</v>
      </c>
      <c r="S41" s="42">
        <v>0</v>
      </c>
      <c r="T41" s="42">
        <v>139.62799999999999</v>
      </c>
      <c r="U41" s="42">
        <v>61.500999999999998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/>
      <c r="AC41" s="42">
        <f t="shared" si="4"/>
        <v>0</v>
      </c>
      <c r="AD41" s="42">
        <f t="shared" si="5"/>
        <v>0</v>
      </c>
      <c r="AE41" s="42">
        <f t="shared" si="6"/>
        <v>0</v>
      </c>
      <c r="AF41" s="42">
        <f t="shared" si="7"/>
        <v>0</v>
      </c>
      <c r="AG41" s="42">
        <f t="shared" si="8"/>
        <v>1.01</v>
      </c>
      <c r="AH41" s="42">
        <f t="shared" si="9"/>
        <v>1.18</v>
      </c>
      <c r="AI41" s="43">
        <f t="shared" si="10"/>
        <v>1.212</v>
      </c>
      <c r="AJ41" s="43">
        <f t="shared" si="10"/>
        <v>1.4159999999999999</v>
      </c>
      <c r="AK41" s="43">
        <f t="shared" si="11"/>
        <v>1.212</v>
      </c>
      <c r="AL41" s="43">
        <f t="shared" si="12"/>
        <v>1.4159999999999999</v>
      </c>
      <c r="AM41" s="43">
        <f t="shared" si="28"/>
        <v>1.0076549220165065</v>
      </c>
      <c r="AN41" s="43">
        <f t="shared" si="29"/>
        <v>1.1770239741039215</v>
      </c>
      <c r="AO41" s="43">
        <f t="shared" si="30"/>
        <v>1.0085282298863867</v>
      </c>
      <c r="AP41" s="43">
        <f t="shared" si="31"/>
        <v>1.1675336016402156</v>
      </c>
      <c r="AQ41" s="43">
        <f>'30.06.2018'!AK41+'30.06.2018'!AL41</f>
        <v>3.1559999999999997</v>
      </c>
      <c r="AR41" s="43">
        <f>'30.06.2018'!P41+'30.06.2018'!R41+'30.06.2018'!AG41*1.2+'30.06.2018'!AH41*1.2</f>
        <v>3.1559999999999997</v>
      </c>
    </row>
    <row r="42" spans="1:44" x14ac:dyDescent="0.25">
      <c r="A42" s="50" t="s">
        <v>62</v>
      </c>
      <c r="B42" s="42">
        <v>25.544</v>
      </c>
      <c r="C42" s="42">
        <v>8.86</v>
      </c>
      <c r="D42" s="42">
        <v>0</v>
      </c>
      <c r="E42" s="42">
        <v>24.933</v>
      </c>
      <c r="F42" s="42">
        <v>11.036</v>
      </c>
      <c r="G42" s="42">
        <v>0</v>
      </c>
      <c r="H42" s="42"/>
      <c r="I42" s="42">
        <v>0.77</v>
      </c>
      <c r="J42" s="42">
        <v>0.77</v>
      </c>
      <c r="K42" s="42">
        <v>0.95</v>
      </c>
      <c r="L42" s="42">
        <v>0.95</v>
      </c>
      <c r="M42" s="42">
        <v>0.92</v>
      </c>
      <c r="N42" s="42">
        <v>0.92</v>
      </c>
      <c r="O42" s="42">
        <v>1.1399999999999999</v>
      </c>
      <c r="P42" s="42">
        <v>1.1399999999999999</v>
      </c>
      <c r="Q42" s="42">
        <v>19.747</v>
      </c>
      <c r="R42" s="42">
        <v>6.851</v>
      </c>
      <c r="S42" s="42">
        <v>0</v>
      </c>
      <c r="T42" s="42">
        <v>23.736000000000001</v>
      </c>
      <c r="U42" s="42">
        <v>10.506</v>
      </c>
      <c r="V42" s="42">
        <v>0</v>
      </c>
      <c r="W42" s="42"/>
      <c r="X42" s="42"/>
      <c r="Y42" s="42"/>
      <c r="Z42" s="42"/>
      <c r="AA42" s="42"/>
      <c r="AB42" s="42"/>
      <c r="AC42" s="42">
        <f t="shared" ref="AC42" si="32">W42/B42</f>
        <v>0</v>
      </c>
      <c r="AD42" s="42">
        <f t="shared" ref="AD42" si="33">Z42/E42</f>
        <v>0</v>
      </c>
      <c r="AE42" s="42">
        <f t="shared" ref="AE42" si="34">(X42+Y42)/(C42+D42)</f>
        <v>0</v>
      </c>
      <c r="AF42" s="42">
        <f t="shared" ref="AF42" si="35">(AA42+AB42)/(F42+G42)</f>
        <v>0</v>
      </c>
      <c r="AG42" s="42">
        <f t="shared" ref="AG42" si="36">I42+AC42</f>
        <v>0.77</v>
      </c>
      <c r="AH42" s="42">
        <f t="shared" ref="AH42" si="37">K42+AD42</f>
        <v>0.95</v>
      </c>
      <c r="AI42" s="43">
        <f t="shared" ref="AI42" si="38">AG42*1.2</f>
        <v>0.92399999999999993</v>
      </c>
      <c r="AJ42" s="43">
        <f t="shared" ref="AJ42" si="39">AH42*1.2</f>
        <v>1.1399999999999999</v>
      </c>
      <c r="AK42" s="43">
        <f t="shared" ref="AK42" si="40">(J42+AE42)*1.2</f>
        <v>0.92399999999999993</v>
      </c>
      <c r="AL42" s="43">
        <f t="shared" ref="AL42" si="41">(AF42+L42)*1.2</f>
        <v>1.1399999999999999</v>
      </c>
      <c r="AM42" s="43">
        <f t="shared" ref="AM42" si="42">(Q42+W42)/B42</f>
        <v>0.7730582524271844</v>
      </c>
      <c r="AN42" s="43">
        <f t="shared" ref="AN42" si="43">(T42+Z42)/E42</f>
        <v>0.9519913367825773</v>
      </c>
      <c r="AO42" s="43">
        <f t="shared" ref="AO42" si="44">(R42+X42)/C42</f>
        <v>0.77325056433408579</v>
      </c>
      <c r="AP42" s="43">
        <f t="shared" ref="AP42" si="45">(U42+V42+AA42+AB42)/(F42+G42)</f>
        <v>0.95197535338890904</v>
      </c>
      <c r="AQ42" s="43">
        <f>'30.06.2018'!AK42+'30.06.2018'!AL42</f>
        <v>3.3528000000000002</v>
      </c>
      <c r="AR42" s="43">
        <f>'30.06.2018'!P42+'30.06.2018'!R42+'30.06.2018'!AG42*1.2+'30.06.2018'!AH42*1.2</f>
        <v>3.3529999999999998</v>
      </c>
    </row>
    <row r="43" spans="1:44" x14ac:dyDescent="0.25">
      <c r="A43" s="50" t="s">
        <v>63</v>
      </c>
      <c r="B43" s="42">
        <v>25.544</v>
      </c>
      <c r="C43" s="42">
        <v>8.86</v>
      </c>
      <c r="D43" s="42">
        <v>0</v>
      </c>
      <c r="E43" s="42">
        <v>24.933</v>
      </c>
      <c r="F43" s="42">
        <v>11.036</v>
      </c>
      <c r="G43" s="42">
        <v>0</v>
      </c>
      <c r="H43" s="42"/>
      <c r="I43" s="42">
        <v>0.77</v>
      </c>
      <c r="J43" s="42">
        <v>0.77</v>
      </c>
      <c r="K43" s="42">
        <v>0.95</v>
      </c>
      <c r="L43" s="42">
        <v>0.95</v>
      </c>
      <c r="M43" s="42">
        <v>0.92</v>
      </c>
      <c r="N43" s="42">
        <v>0.92</v>
      </c>
      <c r="O43" s="42">
        <v>1.1399999999999999</v>
      </c>
      <c r="P43" s="42">
        <v>1.1399999999999999</v>
      </c>
      <c r="Q43" s="42">
        <v>19.747</v>
      </c>
      <c r="R43" s="42">
        <v>6.851</v>
      </c>
      <c r="S43" s="42">
        <v>0</v>
      </c>
      <c r="T43" s="42">
        <v>23.736000000000001</v>
      </c>
      <c r="U43" s="42">
        <v>10.506</v>
      </c>
      <c r="V43" s="42">
        <v>0</v>
      </c>
      <c r="W43" s="42"/>
      <c r="X43" s="42"/>
      <c r="Y43" s="42"/>
      <c r="Z43" s="42"/>
      <c r="AA43" s="42"/>
      <c r="AB43" s="42"/>
      <c r="AC43" s="42">
        <f t="shared" si="4"/>
        <v>0</v>
      </c>
      <c r="AD43" s="42">
        <f t="shared" si="5"/>
        <v>0</v>
      </c>
      <c r="AE43" s="42">
        <f t="shared" si="6"/>
        <v>0</v>
      </c>
      <c r="AF43" s="42">
        <f t="shared" si="7"/>
        <v>0</v>
      </c>
      <c r="AG43" s="42">
        <f t="shared" si="8"/>
        <v>0.77</v>
      </c>
      <c r="AH43" s="42">
        <f t="shared" si="9"/>
        <v>0.95</v>
      </c>
      <c r="AI43" s="43">
        <f t="shared" si="10"/>
        <v>0.92399999999999993</v>
      </c>
      <c r="AJ43" s="43">
        <f t="shared" si="10"/>
        <v>1.1399999999999999</v>
      </c>
      <c r="AK43" s="43">
        <f t="shared" si="11"/>
        <v>0.92399999999999993</v>
      </c>
      <c r="AL43" s="43">
        <f t="shared" si="12"/>
        <v>1.1399999999999999</v>
      </c>
      <c r="AM43" s="43">
        <f t="shared" si="28"/>
        <v>0.7730582524271844</v>
      </c>
      <c r="AN43" s="43">
        <f t="shared" si="29"/>
        <v>0.9519913367825773</v>
      </c>
      <c r="AO43" s="43">
        <f t="shared" si="30"/>
        <v>0.77325056433408579</v>
      </c>
      <c r="AP43" s="43">
        <f t="shared" si="31"/>
        <v>0.95197535338890904</v>
      </c>
      <c r="AQ43" s="43">
        <f>'30.06.2018'!AK43+'30.06.2018'!AL43</f>
        <v>2.8319999999999999</v>
      </c>
      <c r="AR43" s="43">
        <f>'30.06.2018'!P43+'30.06.2018'!R43+'30.06.2018'!AG43*1.2+'30.06.2018'!AH43*1.2</f>
        <v>2.8319999999999999</v>
      </c>
    </row>
    <row r="44" spans="1:44" x14ac:dyDescent="0.25">
      <c r="A44" s="50" t="s">
        <v>64</v>
      </c>
      <c r="B44" s="42">
        <v>6.14</v>
      </c>
      <c r="C44" s="42">
        <v>1.3240000000000001</v>
      </c>
      <c r="D44" s="42">
        <v>2.9000000000000001E-2</v>
      </c>
      <c r="E44" s="42">
        <v>2.3650000000000002</v>
      </c>
      <c r="F44" s="42">
        <v>5.2249999999999996</v>
      </c>
      <c r="G44" s="42">
        <v>0</v>
      </c>
      <c r="H44" s="42"/>
      <c r="I44" s="42">
        <v>0.93</v>
      </c>
      <c r="J44" s="42">
        <v>0.93</v>
      </c>
      <c r="K44" s="42">
        <v>1.65</v>
      </c>
      <c r="L44" s="42">
        <v>1.65</v>
      </c>
      <c r="M44" s="42">
        <v>1.1160000000000001</v>
      </c>
      <c r="N44" s="42">
        <v>1.1160000000000001</v>
      </c>
      <c r="O44" s="42">
        <v>1.98</v>
      </c>
      <c r="P44" s="42">
        <v>1.98</v>
      </c>
      <c r="Q44" s="42">
        <v>5.7110000000000003</v>
      </c>
      <c r="R44" s="42">
        <v>1.2310000000000001</v>
      </c>
      <c r="S44" s="42">
        <v>2.7E-2</v>
      </c>
      <c r="T44" s="42">
        <v>3.9020000000000001</v>
      </c>
      <c r="U44" s="42">
        <v>8.6210000000000004</v>
      </c>
      <c r="V44" s="42">
        <v>0</v>
      </c>
      <c r="W44" s="41">
        <v>7.0170000000000003</v>
      </c>
      <c r="X44" s="42">
        <v>6.7000000000000004E-2</v>
      </c>
      <c r="Y44" s="42">
        <v>3.0000000000000001E-3</v>
      </c>
      <c r="Z44" s="42">
        <v>2.6960000000000002</v>
      </c>
      <c r="AA44" s="42">
        <v>0.315</v>
      </c>
      <c r="AB44" s="42">
        <v>0</v>
      </c>
      <c r="AC44" s="42">
        <f t="shared" si="4"/>
        <v>1.1428338762214985</v>
      </c>
      <c r="AD44" s="42">
        <f t="shared" si="5"/>
        <v>1.1399577167019028</v>
      </c>
      <c r="AE44" s="42">
        <f t="shared" si="6"/>
        <v>5.1736881005173693E-2</v>
      </c>
      <c r="AF44" s="42">
        <f t="shared" si="7"/>
        <v>6.0287081339712924E-2</v>
      </c>
      <c r="AG44" s="42">
        <f t="shared" si="8"/>
        <v>2.0728338762214986</v>
      </c>
      <c r="AH44" s="42">
        <f t="shared" si="9"/>
        <v>2.7899577167019025</v>
      </c>
      <c r="AI44" s="43">
        <f t="shared" si="10"/>
        <v>2.4874006514657983</v>
      </c>
      <c r="AJ44" s="43">
        <f t="shared" si="10"/>
        <v>3.3479492600422831</v>
      </c>
      <c r="AK44" s="43">
        <f t="shared" si="11"/>
        <v>1.1780842572062085</v>
      </c>
      <c r="AL44" s="43">
        <f t="shared" si="12"/>
        <v>2.0523444976076552</v>
      </c>
      <c r="AM44" s="43">
        <f t="shared" si="28"/>
        <v>2.0729641693811081</v>
      </c>
      <c r="AN44" s="43">
        <f t="shared" si="29"/>
        <v>2.7898520084566596</v>
      </c>
      <c r="AO44" s="43">
        <f t="shared" si="30"/>
        <v>0.98036253776435045</v>
      </c>
      <c r="AP44" s="43">
        <f t="shared" si="31"/>
        <v>1.7102392344497608</v>
      </c>
      <c r="AQ44" s="43">
        <f>'30.06.2018'!AK44+'30.06.2018'!AL44</f>
        <v>10.371686930893292</v>
      </c>
      <c r="AR44" s="43">
        <f>'30.06.2018'!P44+'30.06.2018'!R44+'30.06.2018'!AG44*1.2+'30.06.2018'!AH44*1.2</f>
        <v>6.2159295215131571</v>
      </c>
    </row>
    <row r="45" spans="1:44" s="21" customFormat="1" x14ac:dyDescent="0.25">
      <c r="A45" s="50" t="s">
        <v>65</v>
      </c>
      <c r="B45" s="64">
        <v>274.10300000000001</v>
      </c>
      <c r="C45" s="64">
        <v>56.46</v>
      </c>
      <c r="D45" s="64">
        <v>0</v>
      </c>
      <c r="E45" s="64">
        <v>267.08100000000002</v>
      </c>
      <c r="F45" s="64">
        <v>65.215000000000003</v>
      </c>
      <c r="G45" s="64">
        <v>0</v>
      </c>
      <c r="H45" s="64"/>
      <c r="I45" s="64">
        <v>1.25</v>
      </c>
      <c r="J45" s="64">
        <v>1.47</v>
      </c>
      <c r="K45" s="64">
        <v>1.95</v>
      </c>
      <c r="L45" s="64">
        <v>2.2000000000000002</v>
      </c>
      <c r="M45" s="64">
        <v>1.5</v>
      </c>
      <c r="N45" s="64">
        <v>1.76</v>
      </c>
      <c r="O45" s="64">
        <v>2.34</v>
      </c>
      <c r="P45" s="64">
        <v>2.64</v>
      </c>
      <c r="Q45" s="64">
        <v>343.35399999999998</v>
      </c>
      <c r="R45" s="64">
        <v>92.013000000000005</v>
      </c>
      <c r="S45" s="64">
        <v>0</v>
      </c>
      <c r="T45" s="64">
        <v>495.00299999999999</v>
      </c>
      <c r="U45" s="64">
        <v>120.42400000000001</v>
      </c>
      <c r="V45" s="64">
        <v>0</v>
      </c>
      <c r="W45" s="64">
        <v>0</v>
      </c>
      <c r="X45" s="64">
        <v>0</v>
      </c>
      <c r="Y45" s="64">
        <v>0</v>
      </c>
      <c r="Z45" s="64">
        <v>0</v>
      </c>
      <c r="AA45" s="64">
        <v>0</v>
      </c>
      <c r="AB45" s="64">
        <v>0</v>
      </c>
      <c r="AC45" s="64">
        <f t="shared" si="4"/>
        <v>0</v>
      </c>
      <c r="AD45" s="64">
        <f t="shared" si="5"/>
        <v>0</v>
      </c>
      <c r="AE45" s="64">
        <f t="shared" si="6"/>
        <v>0</v>
      </c>
      <c r="AF45" s="64">
        <f t="shared" si="7"/>
        <v>0</v>
      </c>
      <c r="AG45" s="42">
        <f t="shared" si="8"/>
        <v>1.25</v>
      </c>
      <c r="AH45" s="42">
        <f t="shared" si="9"/>
        <v>1.95</v>
      </c>
      <c r="AI45" s="43">
        <f t="shared" si="10"/>
        <v>1.5</v>
      </c>
      <c r="AJ45" s="43">
        <f t="shared" si="10"/>
        <v>2.34</v>
      </c>
      <c r="AK45" s="43">
        <f t="shared" si="11"/>
        <v>1.764</v>
      </c>
      <c r="AL45" s="43">
        <f t="shared" si="12"/>
        <v>2.64</v>
      </c>
      <c r="AM45" s="65">
        <f t="shared" si="28"/>
        <v>1.2526459031823802</v>
      </c>
      <c r="AN45" s="65">
        <f t="shared" si="29"/>
        <v>1.8533815584036302</v>
      </c>
      <c r="AO45" s="65">
        <f t="shared" si="30"/>
        <v>1.629702444208289</v>
      </c>
      <c r="AP45" s="65">
        <f t="shared" si="31"/>
        <v>1.8465690408648316</v>
      </c>
      <c r="AQ45" s="43">
        <f>'30.06.2018'!AK45+'30.06.2018'!AL45</f>
        <v>3.84</v>
      </c>
      <c r="AR45" s="43">
        <f>'30.06.2018'!P45+'30.06.2018'!R45+'30.06.2018'!AG45*1.2+'30.06.2018'!AH45*1.2</f>
        <v>4.4000000000000004</v>
      </c>
    </row>
    <row r="46" spans="1:44" x14ac:dyDescent="0.25">
      <c r="A46" s="50" t="s">
        <v>66</v>
      </c>
      <c r="B46" s="42">
        <v>243.86699999999999</v>
      </c>
      <c r="C46" s="42">
        <v>93.9</v>
      </c>
      <c r="D46" s="42">
        <v>0.112</v>
      </c>
      <c r="E46" s="42">
        <v>246.12700000000001</v>
      </c>
      <c r="F46" s="42">
        <v>183.131</v>
      </c>
      <c r="G46" s="42">
        <v>9.6000000000000002E-2</v>
      </c>
      <c r="H46" s="42"/>
      <c r="I46" s="42">
        <v>0.77</v>
      </c>
      <c r="J46" s="42">
        <v>0.77</v>
      </c>
      <c r="K46" s="42">
        <v>0.99</v>
      </c>
      <c r="L46" s="42">
        <v>0.99</v>
      </c>
      <c r="M46" s="42">
        <v>0.92</v>
      </c>
      <c r="N46" s="42">
        <v>0.92</v>
      </c>
      <c r="O46" s="42">
        <v>1.19</v>
      </c>
      <c r="P46" s="42">
        <v>1.19</v>
      </c>
      <c r="Q46" s="42">
        <v>184.74299999999999</v>
      </c>
      <c r="R46" s="42">
        <v>71.406000000000006</v>
      </c>
      <c r="S46" s="42">
        <v>8.5000000000000006E-2</v>
      </c>
      <c r="T46" s="42">
        <v>240.22800000000001</v>
      </c>
      <c r="U46" s="42">
        <v>236.751</v>
      </c>
      <c r="V46" s="42">
        <v>9.4E-2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f t="shared" si="4"/>
        <v>0</v>
      </c>
      <c r="AD46" s="42">
        <f t="shared" si="5"/>
        <v>0</v>
      </c>
      <c r="AE46" s="42">
        <f t="shared" si="6"/>
        <v>0</v>
      </c>
      <c r="AF46" s="42">
        <f t="shared" si="7"/>
        <v>0</v>
      </c>
      <c r="AG46" s="42">
        <f t="shared" si="8"/>
        <v>0.77</v>
      </c>
      <c r="AH46" s="42">
        <f t="shared" si="9"/>
        <v>0.99</v>
      </c>
      <c r="AI46" s="43">
        <f t="shared" si="10"/>
        <v>0.92399999999999993</v>
      </c>
      <c r="AJ46" s="43">
        <f t="shared" si="10"/>
        <v>1.1879999999999999</v>
      </c>
      <c r="AK46" s="43">
        <f t="shared" si="11"/>
        <v>0.92399999999999993</v>
      </c>
      <c r="AL46" s="43">
        <f t="shared" si="12"/>
        <v>1.1879999999999999</v>
      </c>
      <c r="AM46" s="43">
        <f t="shared" si="28"/>
        <v>0.75755637294098832</v>
      </c>
      <c r="AN46" s="43">
        <f t="shared" si="29"/>
        <v>0.97603269856618735</v>
      </c>
      <c r="AO46" s="43">
        <f t="shared" si="30"/>
        <v>0.76044728434504794</v>
      </c>
      <c r="AP46" s="43">
        <f t="shared" si="31"/>
        <v>1.2926315444776151</v>
      </c>
      <c r="AQ46" s="43">
        <f>'30.06.2018'!AK46+'30.06.2018'!AL46</f>
        <v>2.2199999999999998</v>
      </c>
      <c r="AR46" s="43">
        <f>'30.06.2018'!P46+'30.06.2018'!R46+'30.06.2018'!AG46*1.2+'30.06.2018'!AH46*1.2</f>
        <v>2.2200000000000002</v>
      </c>
    </row>
    <row r="47" spans="1:44" x14ac:dyDescent="0.25">
      <c r="A47" s="50" t="s">
        <v>101</v>
      </c>
      <c r="B47" s="42">
        <v>243.86699999999999</v>
      </c>
      <c r="C47" s="42">
        <v>93.9</v>
      </c>
      <c r="D47" s="42">
        <v>0.112</v>
      </c>
      <c r="E47" s="42">
        <v>246.12700000000001</v>
      </c>
      <c r="F47" s="42">
        <v>183.131</v>
      </c>
      <c r="G47" s="42">
        <v>9.6000000000000002E-2</v>
      </c>
      <c r="H47" s="42"/>
      <c r="I47" s="42">
        <v>0.77</v>
      </c>
      <c r="J47" s="42">
        <v>0.77</v>
      </c>
      <c r="K47" s="42">
        <v>0.99</v>
      </c>
      <c r="L47" s="42">
        <v>0.99</v>
      </c>
      <c r="M47" s="42">
        <v>0.92</v>
      </c>
      <c r="N47" s="42">
        <v>0.92</v>
      </c>
      <c r="O47" s="42">
        <v>1.19</v>
      </c>
      <c r="P47" s="42">
        <v>1.19</v>
      </c>
      <c r="Q47" s="42">
        <v>184.74299999999999</v>
      </c>
      <c r="R47" s="42">
        <v>71.406000000000006</v>
      </c>
      <c r="S47" s="42">
        <v>8.5000000000000006E-2</v>
      </c>
      <c r="T47" s="42">
        <v>240.22800000000001</v>
      </c>
      <c r="U47" s="42">
        <v>236.751</v>
      </c>
      <c r="V47" s="42">
        <v>9.4E-2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f t="shared" ref="AC47" si="46">W47/B47</f>
        <v>0</v>
      </c>
      <c r="AD47" s="42">
        <f t="shared" ref="AD47" si="47">Z47/E47</f>
        <v>0</v>
      </c>
      <c r="AE47" s="42">
        <f t="shared" ref="AE47" si="48">(X47+Y47)/(C47+D47)</f>
        <v>0</v>
      </c>
      <c r="AF47" s="42">
        <f t="shared" ref="AF47" si="49">(AA47+AB47)/(F47+G47)</f>
        <v>0</v>
      </c>
      <c r="AG47" s="42">
        <f t="shared" ref="AG47" si="50">I47+AC47</f>
        <v>0.77</v>
      </c>
      <c r="AH47" s="42">
        <f t="shared" ref="AH47" si="51">K47+AD47</f>
        <v>0.99</v>
      </c>
      <c r="AI47" s="43">
        <f t="shared" ref="AI47" si="52">AG47*1.2</f>
        <v>0.92399999999999993</v>
      </c>
      <c r="AJ47" s="43">
        <f t="shared" ref="AJ47" si="53">AH47*1.2</f>
        <v>1.1879999999999999</v>
      </c>
      <c r="AK47" s="43">
        <f t="shared" ref="AK47" si="54">(J47+AE47)*1.2</f>
        <v>0.92399999999999993</v>
      </c>
      <c r="AL47" s="43">
        <f t="shared" ref="AL47" si="55">(AF47+L47)*1.2</f>
        <v>1.1879999999999999</v>
      </c>
      <c r="AM47" s="43">
        <f t="shared" ref="AM47" si="56">(Q47+W47)/B47</f>
        <v>0.75755637294098832</v>
      </c>
      <c r="AN47" s="43">
        <f t="shared" ref="AN47" si="57">(T47+Z47)/E47</f>
        <v>0.97603269856618735</v>
      </c>
      <c r="AO47" s="43">
        <f t="shared" ref="AO47" si="58">(R47+X47)/C47</f>
        <v>0.76044728434504794</v>
      </c>
      <c r="AP47" s="43">
        <f t="shared" ref="AP47" si="59">(U47+V47+AA47+AB47)/(F47+G47)</f>
        <v>1.2926315444776151</v>
      </c>
      <c r="AQ47" s="43">
        <f>'30.06.2018'!AK47+'30.06.2018'!AL47</f>
        <v>2.2679999999999998</v>
      </c>
      <c r="AR47" s="43">
        <f>'30.06.2018'!P47+'30.06.2018'!R47+'30.06.2018'!AG47*1.2+'30.06.2018'!AH47*1.2</f>
        <v>2.2679999999999998</v>
      </c>
    </row>
    <row r="48" spans="1:44" x14ac:dyDescent="0.25">
      <c r="A48" s="50" t="s">
        <v>67</v>
      </c>
      <c r="B48" s="42">
        <v>243.86699999999999</v>
      </c>
      <c r="C48" s="42">
        <v>93.9</v>
      </c>
      <c r="D48" s="42">
        <v>0.112</v>
      </c>
      <c r="E48" s="42">
        <v>246.12700000000001</v>
      </c>
      <c r="F48" s="42">
        <v>183.131</v>
      </c>
      <c r="G48" s="42">
        <v>9.6000000000000002E-2</v>
      </c>
      <c r="H48" s="42"/>
      <c r="I48" s="42">
        <v>0.77</v>
      </c>
      <c r="J48" s="42">
        <v>0.77</v>
      </c>
      <c r="K48" s="42">
        <v>0.99</v>
      </c>
      <c r="L48" s="42">
        <v>0.99</v>
      </c>
      <c r="M48" s="42">
        <v>0.92</v>
      </c>
      <c r="N48" s="42">
        <v>0.92</v>
      </c>
      <c r="O48" s="42">
        <v>1.19</v>
      </c>
      <c r="P48" s="42">
        <v>1.19</v>
      </c>
      <c r="Q48" s="42">
        <v>184.74299999999999</v>
      </c>
      <c r="R48" s="42">
        <v>71.406000000000006</v>
      </c>
      <c r="S48" s="42">
        <v>8.5000000000000006E-2</v>
      </c>
      <c r="T48" s="42">
        <v>240.22800000000001</v>
      </c>
      <c r="U48" s="42">
        <v>236.751</v>
      </c>
      <c r="V48" s="42">
        <v>9.4E-2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f t="shared" ref="AC48" si="60">W48/B48</f>
        <v>0</v>
      </c>
      <c r="AD48" s="42">
        <f t="shared" ref="AD48" si="61">Z48/E48</f>
        <v>0</v>
      </c>
      <c r="AE48" s="42">
        <f t="shared" ref="AE48" si="62">(X48+Y48)/(C48+D48)</f>
        <v>0</v>
      </c>
      <c r="AF48" s="42">
        <f t="shared" ref="AF48" si="63">(AA48+AB48)/(F48+G48)</f>
        <v>0</v>
      </c>
      <c r="AG48" s="42">
        <f t="shared" ref="AG48" si="64">I48+AC48</f>
        <v>0.77</v>
      </c>
      <c r="AH48" s="42">
        <f t="shared" ref="AH48" si="65">K48+AD48</f>
        <v>0.99</v>
      </c>
      <c r="AI48" s="43">
        <f t="shared" ref="AI48" si="66">AG48*1.2</f>
        <v>0.92399999999999993</v>
      </c>
      <c r="AJ48" s="43">
        <f t="shared" ref="AJ48" si="67">AH48*1.2</f>
        <v>1.1879999999999999</v>
      </c>
      <c r="AK48" s="43">
        <f t="shared" ref="AK48" si="68">(J48+AE48)*1.2</f>
        <v>0.92399999999999993</v>
      </c>
      <c r="AL48" s="43">
        <f t="shared" ref="AL48" si="69">(AF48+L48)*1.2</f>
        <v>1.1879999999999999</v>
      </c>
      <c r="AM48" s="43">
        <f t="shared" ref="AM48" si="70">(Q48+W48)/B48</f>
        <v>0.75755637294098832</v>
      </c>
      <c r="AN48" s="43">
        <f t="shared" ref="AN48" si="71">(T48+Z48)/E48</f>
        <v>0.97603269856618735</v>
      </c>
      <c r="AO48" s="43">
        <f t="shared" ref="AO48" si="72">(R48+X48)/C48</f>
        <v>0.76044728434504794</v>
      </c>
      <c r="AP48" s="43">
        <f t="shared" ref="AP48" si="73">(U48+V48+AA48+AB48)/(F48+G48)</f>
        <v>1.2926315444776151</v>
      </c>
      <c r="AQ48" s="43">
        <f>'30.06.2018'!AK48+'30.06.2018'!AL48</f>
        <v>3.024</v>
      </c>
      <c r="AR48" s="43">
        <f>'30.06.2018'!P48+'30.06.2018'!R48+'30.06.2018'!AG48*1.2+'30.06.2018'!AH48*1.2</f>
        <v>3.024</v>
      </c>
    </row>
    <row r="49" spans="1:44" x14ac:dyDescent="0.25">
      <c r="A49" s="7" t="s">
        <v>79</v>
      </c>
      <c r="AQ49" s="9">
        <f>SUM(AQ4:AQ48)/45</f>
        <v>3.351621883636541</v>
      </c>
      <c r="AR49" s="9">
        <f>SUM(AR4:AR48)/45</f>
        <v>3.5260130683151609</v>
      </c>
    </row>
    <row r="50" spans="1:44" x14ac:dyDescent="0.25">
      <c r="A50" s="7" t="s">
        <v>68</v>
      </c>
    </row>
    <row r="51" spans="1:44" x14ac:dyDescent="0.25">
      <c r="A51" s="7" t="s">
        <v>69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51"/>
  <sheetViews>
    <sheetView zoomScaleNormal="100" workbookViewId="0">
      <pane xSplit="1" ySplit="3" topLeftCell="I32" activePane="bottomRight" state="frozen"/>
      <selection pane="topRight" activeCell="B1" sqref="B1"/>
      <selection pane="bottomLeft" activeCell="A4" sqref="A4"/>
      <selection pane="bottomRight" activeCell="AN48" sqref="AN48"/>
    </sheetView>
  </sheetViews>
  <sheetFormatPr defaultRowHeight="15" x14ac:dyDescent="0.25"/>
  <cols>
    <col min="1" max="1" width="25.42578125" style="7" customWidth="1"/>
    <col min="2" max="2" width="8.5703125" hidden="1" customWidth="1"/>
    <col min="3" max="8" width="0" hidden="1" customWidth="1"/>
    <col min="9" max="9" width="11.5703125" customWidth="1"/>
    <col min="10" max="10" width="0" hidden="1" customWidth="1"/>
    <col min="11" max="11" width="13.5703125" customWidth="1"/>
    <col min="12" max="27" width="0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7" width="0" hidden="1" customWidth="1"/>
  </cols>
  <sheetData>
    <row r="1" spans="1:36" x14ac:dyDescent="0.25">
      <c r="AC1" t="s">
        <v>70</v>
      </c>
      <c r="AE1" t="s">
        <v>70</v>
      </c>
      <c r="AG1" t="s">
        <v>3</v>
      </c>
    </row>
    <row r="2" spans="1:36" x14ac:dyDescent="0.25">
      <c r="A2" s="5"/>
      <c r="B2" s="83" t="s">
        <v>6</v>
      </c>
      <c r="C2" s="84"/>
      <c r="D2" s="85"/>
      <c r="E2" s="83" t="s">
        <v>7</v>
      </c>
      <c r="F2" s="84"/>
      <c r="G2" s="84"/>
      <c r="H2" s="3"/>
      <c r="I2" s="10" t="s">
        <v>8</v>
      </c>
      <c r="J2" s="11"/>
      <c r="K2" s="51" t="s">
        <v>9</v>
      </c>
      <c r="L2" s="3"/>
      <c r="M2" s="1" t="s">
        <v>10</v>
      </c>
      <c r="N2" s="3"/>
      <c r="O2" s="1" t="s">
        <v>11</v>
      </c>
      <c r="P2" s="3"/>
      <c r="Q2" s="1" t="s">
        <v>12</v>
      </c>
      <c r="R2" s="2"/>
      <c r="S2" s="3"/>
      <c r="T2" s="1" t="s">
        <v>13</v>
      </c>
      <c r="U2" s="2"/>
      <c r="V2" s="3"/>
      <c r="W2" s="1" t="s">
        <v>14</v>
      </c>
      <c r="X2" s="2"/>
      <c r="Y2" s="3"/>
      <c r="Z2" s="86" t="s">
        <v>15</v>
      </c>
      <c r="AA2" s="87"/>
      <c r="AB2" s="88"/>
      <c r="AC2" t="s">
        <v>16</v>
      </c>
      <c r="AE2" t="s">
        <v>17</v>
      </c>
      <c r="AG2" t="s">
        <v>16</v>
      </c>
      <c r="AI2" t="s">
        <v>17</v>
      </c>
    </row>
    <row r="3" spans="1:36" ht="21" x14ac:dyDescent="0.35">
      <c r="A3" s="6">
        <f>'30.06.2018'!A3</f>
        <v>43281</v>
      </c>
      <c r="B3" s="42" t="s">
        <v>19</v>
      </c>
      <c r="C3" s="42" t="s">
        <v>20</v>
      </c>
      <c r="D3" s="42" t="s">
        <v>21</v>
      </c>
      <c r="E3" s="4" t="s">
        <v>19</v>
      </c>
      <c r="F3" s="4" t="s">
        <v>22</v>
      </c>
      <c r="G3" s="4" t="s">
        <v>21</v>
      </c>
      <c r="H3" s="4" t="s">
        <v>23</v>
      </c>
      <c r="I3" s="51" t="s">
        <v>19</v>
      </c>
      <c r="J3" s="51" t="s">
        <v>20</v>
      </c>
      <c r="K3" s="51" t="s">
        <v>19</v>
      </c>
      <c r="L3" s="42" t="s">
        <v>20</v>
      </c>
      <c r="M3" s="42" t="s">
        <v>19</v>
      </c>
      <c r="N3" s="42" t="s">
        <v>20</v>
      </c>
      <c r="O3" s="42" t="s">
        <v>19</v>
      </c>
      <c r="P3" s="42" t="s">
        <v>20</v>
      </c>
      <c r="Q3" s="42" t="s">
        <v>19</v>
      </c>
      <c r="R3" s="42" t="s">
        <v>20</v>
      </c>
      <c r="S3" s="42" t="s">
        <v>24</v>
      </c>
      <c r="T3" s="42" t="s">
        <v>19</v>
      </c>
      <c r="U3" s="42" t="s">
        <v>20</v>
      </c>
      <c r="V3" s="42" t="s">
        <v>24</v>
      </c>
      <c r="W3" s="42" t="s">
        <v>19</v>
      </c>
      <c r="X3" s="42" t="s">
        <v>20</v>
      </c>
      <c r="Y3" s="42" t="s">
        <v>24</v>
      </c>
      <c r="Z3" s="42" t="s">
        <v>19</v>
      </c>
      <c r="AA3" s="42" t="s">
        <v>20</v>
      </c>
      <c r="AB3" s="42" t="s">
        <v>24</v>
      </c>
      <c r="AC3" s="8" t="s">
        <v>25</v>
      </c>
      <c r="AD3" s="8" t="s">
        <v>26</v>
      </c>
      <c r="AE3" s="8" t="s">
        <v>25</v>
      </c>
      <c r="AF3" s="8" t="s">
        <v>26</v>
      </c>
      <c r="AG3" s="8" t="s">
        <v>25</v>
      </c>
      <c r="AH3" s="8" t="s">
        <v>26</v>
      </c>
      <c r="AI3" s="8" t="s">
        <v>25</v>
      </c>
      <c r="AJ3" s="8" t="s">
        <v>26</v>
      </c>
    </row>
    <row r="4" spans="1:36" x14ac:dyDescent="0.25">
      <c r="A4" s="50" t="s">
        <v>27</v>
      </c>
      <c r="B4" s="42">
        <v>199.876</v>
      </c>
      <c r="C4" s="42">
        <v>69.174000000000007</v>
      </c>
      <c r="D4" s="42">
        <v>0</v>
      </c>
      <c r="E4" s="42">
        <v>198.52099999999999</v>
      </c>
      <c r="F4" s="42">
        <v>64.786000000000001</v>
      </c>
      <c r="G4" s="42">
        <v>0</v>
      </c>
      <c r="H4" s="42">
        <v>0</v>
      </c>
      <c r="I4" s="42">
        <f>'30.06.2018'!K4</f>
        <v>1.3069999999999999</v>
      </c>
      <c r="J4" s="42">
        <v>0.77</v>
      </c>
      <c r="K4" s="42">
        <f>'30.06.2018'!M4</f>
        <v>1.5620000000000001</v>
      </c>
      <c r="L4" s="42">
        <v>3.07</v>
      </c>
      <c r="M4" s="42">
        <v>1.6</v>
      </c>
      <c r="N4" s="42">
        <v>2.38</v>
      </c>
      <c r="O4" s="42">
        <v>2.62</v>
      </c>
      <c r="P4" s="42">
        <v>3.68</v>
      </c>
      <c r="Q4" s="42">
        <v>267.30900000000003</v>
      </c>
      <c r="R4" s="42">
        <v>141.41499999999999</v>
      </c>
      <c r="S4" s="42">
        <v>0</v>
      </c>
      <c r="T4" s="42">
        <v>432.971</v>
      </c>
      <c r="U4" s="42">
        <v>198.88200000000001</v>
      </c>
      <c r="V4" s="42">
        <v>0</v>
      </c>
      <c r="W4" s="42">
        <v>0.104</v>
      </c>
      <c r="X4" s="42">
        <v>0.61399999999999999</v>
      </c>
      <c r="Y4" s="42">
        <v>0</v>
      </c>
      <c r="Z4" s="42">
        <v>0.10299999999999999</v>
      </c>
      <c r="AA4" s="42">
        <v>0.61499999999999999</v>
      </c>
      <c r="AB4" s="42">
        <v>0</v>
      </c>
      <c r="AC4">
        <f>W4/B4</f>
        <v>5.2032260001200746E-4</v>
      </c>
      <c r="AD4">
        <f>Z4/E4</f>
        <v>5.1883679812211305E-4</v>
      </c>
      <c r="AE4">
        <f>(X4+Y4)/(C4+D4)</f>
        <v>8.8761673461127E-3</v>
      </c>
      <c r="AF4">
        <f>(AA4+AB4)/(F4+G4)</f>
        <v>9.4927916525175196E-3</v>
      </c>
      <c r="AG4" s="9">
        <f t="shared" ref="AG4:AG26" si="0">(Q4+W4)/B4</f>
        <v>1.3378944945866438</v>
      </c>
      <c r="AH4" s="9">
        <f t="shared" ref="AH4:AH26" si="1">(T4+Z4)/E4</f>
        <v>2.1815022088343299</v>
      </c>
      <c r="AI4" s="9">
        <f t="shared" ref="AI4:AI26" si="2">(R4+X4)/C4</f>
        <v>2.0532136351808479</v>
      </c>
      <c r="AJ4" s="9">
        <f t="shared" ref="AJ4:AJ26" si="3">(U4+V4+AA4+AB4)/(F4+G4)</f>
        <v>3.0793226931744515</v>
      </c>
    </row>
    <row r="5" spans="1:36" x14ac:dyDescent="0.25">
      <c r="A5" s="50" t="s">
        <v>28</v>
      </c>
      <c r="B5" s="42">
        <v>190.68600000000001</v>
      </c>
      <c r="C5" s="42">
        <v>108.126</v>
      </c>
      <c r="D5" s="42">
        <v>0</v>
      </c>
      <c r="E5" s="42">
        <v>182.72499999999999</v>
      </c>
      <c r="F5" s="42">
        <v>92.804000000000002</v>
      </c>
      <c r="G5" s="42">
        <v>0</v>
      </c>
      <c r="H5" s="42"/>
      <c r="I5" s="43">
        <f>'30.06.2018'!K5</f>
        <v>1.2252184690691728</v>
      </c>
      <c r="J5" s="43">
        <v>0.77</v>
      </c>
      <c r="K5" s="43">
        <f>'30.06.2018'!M5</f>
        <v>1.4993255327277215</v>
      </c>
      <c r="L5" s="42">
        <v>1.0900000000000001</v>
      </c>
      <c r="M5" s="42">
        <v>1.08</v>
      </c>
      <c r="N5" s="42">
        <v>1.08</v>
      </c>
      <c r="O5" s="42">
        <v>1.3080000000000001</v>
      </c>
      <c r="P5" s="42">
        <v>1.3080000000000001</v>
      </c>
      <c r="Q5" s="42">
        <v>159.125</v>
      </c>
      <c r="R5" s="42">
        <v>84.135999999999996</v>
      </c>
      <c r="S5" s="42">
        <v>0</v>
      </c>
      <c r="T5" s="42">
        <v>192.10599999999999</v>
      </c>
      <c r="U5" s="42">
        <v>120.03400000000001</v>
      </c>
      <c r="V5" s="42">
        <v>0</v>
      </c>
      <c r="W5" s="42">
        <v>0</v>
      </c>
      <c r="X5" s="42">
        <v>0</v>
      </c>
      <c r="Y5" s="42">
        <v>0</v>
      </c>
      <c r="Z5" s="42">
        <v>0</v>
      </c>
      <c r="AA5" s="42">
        <v>0</v>
      </c>
      <c r="AB5" s="42">
        <v>0</v>
      </c>
      <c r="AC5">
        <f t="shared" ref="AC5:AC46" si="4">W5/B5</f>
        <v>0</v>
      </c>
      <c r="AD5">
        <f t="shared" ref="AD5:AD46" si="5">Z5/E5</f>
        <v>0</v>
      </c>
      <c r="AE5">
        <f t="shared" ref="AE5:AE46" si="6">(X5+Y5)/(C5+D5)</f>
        <v>0</v>
      </c>
      <c r="AF5">
        <f t="shared" ref="AF5:AF46" si="7">(AA5+AB5)/(F5+G5)</f>
        <v>0</v>
      </c>
      <c r="AG5" s="9">
        <f t="shared" si="0"/>
        <v>0.83448706250065552</v>
      </c>
      <c r="AH5" s="9">
        <f t="shared" si="1"/>
        <v>1.0513394445204542</v>
      </c>
      <c r="AI5" s="9">
        <f t="shared" si="2"/>
        <v>0.77812921961415382</v>
      </c>
      <c r="AJ5" s="9">
        <f t="shared" si="3"/>
        <v>1.2934140769794407</v>
      </c>
    </row>
    <row r="6" spans="1:36" x14ac:dyDescent="0.25">
      <c r="A6" s="50" t="s">
        <v>104</v>
      </c>
      <c r="B6" s="42">
        <v>44.539000000000001</v>
      </c>
      <c r="C6" s="42">
        <v>0</v>
      </c>
      <c r="D6" s="42">
        <v>0</v>
      </c>
      <c r="E6" s="42">
        <v>43.347999999999999</v>
      </c>
      <c r="F6" s="42">
        <v>0</v>
      </c>
      <c r="G6" s="42">
        <v>0</v>
      </c>
      <c r="H6" s="42"/>
      <c r="I6" s="42">
        <f>'30.06.2018'!K6</f>
        <v>0.75600000000000001</v>
      </c>
      <c r="J6" s="42">
        <v>0.77</v>
      </c>
      <c r="K6" s="42">
        <f>'30.06.2018'!M6</f>
        <v>0.61699999999999999</v>
      </c>
      <c r="L6" s="42"/>
      <c r="M6" s="42">
        <v>0.88</v>
      </c>
      <c r="N6" s="42"/>
      <c r="O6" s="42">
        <v>0.71</v>
      </c>
      <c r="P6" s="42"/>
      <c r="Q6" s="42">
        <v>32.47</v>
      </c>
      <c r="R6" s="42"/>
      <c r="S6" s="42"/>
      <c r="T6" s="42">
        <v>25.533000000000001</v>
      </c>
      <c r="U6" s="42"/>
      <c r="V6" s="42"/>
      <c r="W6" s="42">
        <v>7.8680000000000003</v>
      </c>
      <c r="X6" s="42"/>
      <c r="Y6" s="42"/>
      <c r="Z6" s="42">
        <v>5.8470000000000004</v>
      </c>
      <c r="AA6" s="42"/>
      <c r="AB6" s="42"/>
      <c r="AC6">
        <f t="shared" si="4"/>
        <v>0.17665416825703317</v>
      </c>
      <c r="AD6">
        <f t="shared" si="5"/>
        <v>0.13488511580695767</v>
      </c>
      <c r="AG6" s="9">
        <f t="shared" si="0"/>
        <v>0.90567816969397608</v>
      </c>
      <c r="AH6" s="9">
        <f t="shared" si="1"/>
        <v>0.72390883085724844</v>
      </c>
      <c r="AI6" s="9"/>
      <c r="AJ6" s="9"/>
    </row>
    <row r="7" spans="1:36" x14ac:dyDescent="0.25">
      <c r="A7" s="50" t="s">
        <v>29</v>
      </c>
      <c r="B7" s="42">
        <v>197.69200000000001</v>
      </c>
      <c r="C7" s="42">
        <v>90.843000000000004</v>
      </c>
      <c r="D7" s="42">
        <v>0</v>
      </c>
      <c r="E7" s="42">
        <v>189.559</v>
      </c>
      <c r="F7" s="42">
        <v>85.828999999999994</v>
      </c>
      <c r="G7" s="42">
        <v>0</v>
      </c>
      <c r="H7" s="42"/>
      <c r="I7" s="42">
        <f>ROUND(('30.06.2018'!K7),2)</f>
        <v>0.98</v>
      </c>
      <c r="J7" s="42">
        <v>0.77</v>
      </c>
      <c r="K7" s="42">
        <f>ROUND(('30.06.2018'!M7),2)</f>
        <v>1.42</v>
      </c>
      <c r="L7" s="57">
        <f>U7/F7</f>
        <v>1.6965011825839753</v>
      </c>
      <c r="M7" s="43">
        <f t="shared" ref="M7:P8" si="8">I7*1.2</f>
        <v>1.1759999999999999</v>
      </c>
      <c r="N7" s="43">
        <f t="shared" si="8"/>
        <v>0.92399999999999993</v>
      </c>
      <c r="O7" s="43">
        <f t="shared" si="8"/>
        <v>1.704</v>
      </c>
      <c r="P7" s="43">
        <f t="shared" si="8"/>
        <v>2.0358014191007703</v>
      </c>
      <c r="Q7" s="42">
        <v>158.006</v>
      </c>
      <c r="R7" s="42">
        <v>72.814999999999998</v>
      </c>
      <c r="S7" s="42">
        <v>0</v>
      </c>
      <c r="T7" s="42">
        <v>208.39500000000001</v>
      </c>
      <c r="U7" s="42">
        <v>145.60900000000001</v>
      </c>
      <c r="V7" s="42">
        <v>0</v>
      </c>
      <c r="W7" s="42"/>
      <c r="X7" s="42"/>
      <c r="Y7" s="42"/>
      <c r="Z7" s="42"/>
      <c r="AA7" s="42"/>
      <c r="AB7" s="42"/>
      <c r="AC7">
        <f t="shared" si="4"/>
        <v>0</v>
      </c>
      <c r="AD7">
        <f t="shared" si="5"/>
        <v>0</v>
      </c>
      <c r="AE7">
        <f t="shared" si="6"/>
        <v>0</v>
      </c>
      <c r="AF7">
        <f t="shared" si="7"/>
        <v>0</v>
      </c>
      <c r="AG7" s="9">
        <f t="shared" si="0"/>
        <v>0.79925338405195956</v>
      </c>
      <c r="AH7" s="9">
        <f t="shared" si="1"/>
        <v>1.0993674792544803</v>
      </c>
      <c r="AI7" s="9">
        <f t="shared" si="2"/>
        <v>0.80154772519621764</v>
      </c>
      <c r="AJ7" s="9">
        <f t="shared" si="3"/>
        <v>1.6965011825839753</v>
      </c>
    </row>
    <row r="8" spans="1:36" x14ac:dyDescent="0.25">
      <c r="A8" s="50" t="s">
        <v>30</v>
      </c>
      <c r="B8" s="42">
        <v>197.69200000000001</v>
      </c>
      <c r="C8" s="42">
        <v>90.843000000000004</v>
      </c>
      <c r="D8" s="42">
        <v>0</v>
      </c>
      <c r="E8" s="42">
        <v>189.559</v>
      </c>
      <c r="F8" s="42">
        <v>85.828999999999994</v>
      </c>
      <c r="G8" s="42">
        <v>0</v>
      </c>
      <c r="H8" s="42"/>
      <c r="I8" s="42">
        <f>ROUND(('30.06.2018'!K8),2)</f>
        <v>0.97</v>
      </c>
      <c r="J8" s="42">
        <v>0.77</v>
      </c>
      <c r="K8" s="42">
        <f>ROUND(('30.06.2018'!M8),2)</f>
        <v>1.55</v>
      </c>
      <c r="L8" s="57">
        <f>U8/F8</f>
        <v>1.6965011825839753</v>
      </c>
      <c r="M8" s="43">
        <f t="shared" si="8"/>
        <v>1.1639999999999999</v>
      </c>
      <c r="N8" s="43">
        <f t="shared" si="8"/>
        <v>0.92399999999999993</v>
      </c>
      <c r="O8" s="43">
        <f t="shared" si="8"/>
        <v>1.8599999999999999</v>
      </c>
      <c r="P8" s="43">
        <f t="shared" si="8"/>
        <v>2.0358014191007703</v>
      </c>
      <c r="Q8" s="42">
        <v>158.006</v>
      </c>
      <c r="R8" s="42">
        <v>72.814999999999998</v>
      </c>
      <c r="S8" s="42">
        <v>0</v>
      </c>
      <c r="T8" s="42">
        <v>208.39500000000001</v>
      </c>
      <c r="U8" s="42">
        <v>145.60900000000001</v>
      </c>
      <c r="V8" s="42">
        <v>0</v>
      </c>
      <c r="W8" s="42"/>
      <c r="X8" s="42"/>
      <c r="Y8" s="42"/>
      <c r="Z8" s="42"/>
      <c r="AA8" s="42"/>
      <c r="AB8" s="42"/>
      <c r="AC8">
        <f t="shared" ref="AC8" si="9">W8/B8</f>
        <v>0</v>
      </c>
      <c r="AD8">
        <f t="shared" ref="AD8" si="10">Z8/E8</f>
        <v>0</v>
      </c>
      <c r="AE8">
        <f t="shared" ref="AE8" si="11">(X8+Y8)/(C8+D8)</f>
        <v>0</v>
      </c>
      <c r="AF8">
        <f t="shared" ref="AF8" si="12">(AA8+AB8)/(F8+G8)</f>
        <v>0</v>
      </c>
      <c r="AG8" s="9">
        <f t="shared" ref="AG8" si="13">(Q8+W8)/B8</f>
        <v>0.79925338405195956</v>
      </c>
      <c r="AH8" s="9">
        <f t="shared" ref="AH8" si="14">(T8+Z8)/E8</f>
        <v>1.0993674792544803</v>
      </c>
      <c r="AI8" s="9">
        <f t="shared" ref="AI8" si="15">(R8+X8)/C8</f>
        <v>0.80154772519621764</v>
      </c>
      <c r="AJ8" s="9">
        <f t="shared" ref="AJ8" si="16">(U8+V8+AA8+AB8)/(F8+G8)</f>
        <v>1.6965011825839753</v>
      </c>
    </row>
    <row r="9" spans="1:36" x14ac:dyDescent="0.25">
      <c r="A9" s="50" t="s">
        <v>31</v>
      </c>
      <c r="B9" s="42">
        <v>21.403300000000002</v>
      </c>
      <c r="C9" s="42">
        <v>7.2202000000000002</v>
      </c>
      <c r="D9" s="42">
        <v>0</v>
      </c>
      <c r="E9" s="42">
        <v>20.667999999999999</v>
      </c>
      <c r="F9" s="42">
        <v>6.8114999999999997</v>
      </c>
      <c r="G9" s="42">
        <v>0</v>
      </c>
      <c r="H9" s="42"/>
      <c r="I9" s="42">
        <f>'30.06.2018'!K9</f>
        <v>1.3</v>
      </c>
      <c r="J9" s="42">
        <v>0.77</v>
      </c>
      <c r="K9" s="42">
        <f>'30.06.2018'!M9</f>
        <v>1.95</v>
      </c>
      <c r="L9" s="42">
        <v>1.56</v>
      </c>
      <c r="M9" s="42">
        <v>1.06</v>
      </c>
      <c r="N9" s="42">
        <v>1.26</v>
      </c>
      <c r="O9" s="42">
        <v>1.56</v>
      </c>
      <c r="P9" s="42">
        <v>1.87</v>
      </c>
      <c r="Q9" s="42">
        <v>18.835599999999999</v>
      </c>
      <c r="R9" s="42">
        <v>7.5952000000000002</v>
      </c>
      <c r="S9" s="42">
        <v>0</v>
      </c>
      <c r="T9" s="42">
        <v>26.8597</v>
      </c>
      <c r="U9" s="42">
        <v>10.6469</v>
      </c>
      <c r="V9" s="42">
        <v>0</v>
      </c>
      <c r="W9" s="42"/>
      <c r="X9" s="42"/>
      <c r="Y9" s="42"/>
      <c r="Z9" s="42"/>
      <c r="AA9" s="42"/>
      <c r="AB9" s="42"/>
      <c r="AC9">
        <f t="shared" si="4"/>
        <v>0</v>
      </c>
      <c r="AD9">
        <f t="shared" si="5"/>
        <v>0</v>
      </c>
      <c r="AE9">
        <f t="shared" si="6"/>
        <v>0</v>
      </c>
      <c r="AF9">
        <f t="shared" si="7"/>
        <v>0</v>
      </c>
      <c r="AG9" s="9">
        <f t="shared" si="0"/>
        <v>0.88003251834997398</v>
      </c>
      <c r="AH9" s="9">
        <f t="shared" si="1"/>
        <v>1.2995790594155217</v>
      </c>
      <c r="AI9" s="9">
        <f t="shared" si="2"/>
        <v>1.0519376194565246</v>
      </c>
      <c r="AJ9" s="9">
        <f t="shared" si="3"/>
        <v>1.5630771489392941</v>
      </c>
    </row>
    <row r="10" spans="1:36" x14ac:dyDescent="0.25">
      <c r="A10" s="50" t="s">
        <v>32</v>
      </c>
      <c r="B10" s="42">
        <v>12.874000000000001</v>
      </c>
      <c r="C10" s="42">
        <v>3.2320000000000002</v>
      </c>
      <c r="D10" s="42">
        <v>0</v>
      </c>
      <c r="E10" s="42">
        <v>12.874000000000001</v>
      </c>
      <c r="F10" s="42">
        <v>3.2320000000000002</v>
      </c>
      <c r="G10" s="42">
        <v>0</v>
      </c>
      <c r="H10" s="42">
        <v>44.454999999999998</v>
      </c>
      <c r="I10" s="42">
        <f>'30.06.2018'!K10</f>
        <v>0.94799999999999995</v>
      </c>
      <c r="J10" s="42">
        <v>0.77</v>
      </c>
      <c r="K10" s="42">
        <f>'30.06.2018'!M10</f>
        <v>1.1299999999999999</v>
      </c>
      <c r="L10" s="63">
        <v>0</v>
      </c>
      <c r="M10" s="42">
        <v>1.1399999999999999</v>
      </c>
      <c r="N10" s="42">
        <v>1.1399999999999999</v>
      </c>
      <c r="O10" s="42">
        <v>1.36</v>
      </c>
      <c r="P10" s="63">
        <v>0</v>
      </c>
      <c r="Q10" s="42">
        <v>9.3949999999999996</v>
      </c>
      <c r="R10" s="42">
        <v>2.911</v>
      </c>
      <c r="S10" s="42">
        <v>0</v>
      </c>
      <c r="T10" s="42">
        <v>15.593999999999999</v>
      </c>
      <c r="U10" s="42">
        <v>3.556</v>
      </c>
      <c r="V10" s="63">
        <v>9.2550000000000008</v>
      </c>
      <c r="W10" s="42"/>
      <c r="X10" s="42"/>
      <c r="Y10" s="42"/>
      <c r="Z10" s="42"/>
      <c r="AA10" s="42"/>
      <c r="AB10" s="42"/>
      <c r="AC10">
        <f t="shared" si="4"/>
        <v>0</v>
      </c>
      <c r="AD10">
        <f t="shared" si="5"/>
        <v>0</v>
      </c>
      <c r="AE10">
        <f t="shared" si="6"/>
        <v>0</v>
      </c>
      <c r="AF10">
        <f t="shared" si="7"/>
        <v>0</v>
      </c>
      <c r="AG10" s="9">
        <f t="shared" si="0"/>
        <v>0.72976541867329492</v>
      </c>
      <c r="AH10" s="9">
        <f t="shared" si="1"/>
        <v>1.2112785459064781</v>
      </c>
      <c r="AI10" s="9">
        <f t="shared" si="2"/>
        <v>0.90068069306930687</v>
      </c>
      <c r="AJ10" s="9">
        <f t="shared" si="3"/>
        <v>3.9637995049504946</v>
      </c>
    </row>
    <row r="11" spans="1:36" x14ac:dyDescent="0.25">
      <c r="A11" s="50" t="s">
        <v>33</v>
      </c>
      <c r="B11" s="42">
        <v>920.88</v>
      </c>
      <c r="C11" s="42">
        <v>139.12299999999999</v>
      </c>
      <c r="D11" s="42">
        <v>0</v>
      </c>
      <c r="E11" s="42">
        <v>810.15499999999997</v>
      </c>
      <c r="F11" s="42">
        <v>138.42400000000001</v>
      </c>
      <c r="G11" s="42">
        <v>0</v>
      </c>
      <c r="H11" s="42"/>
      <c r="I11" s="42">
        <f>'30.06.2018'!K11</f>
        <v>1.222</v>
      </c>
      <c r="J11" s="42">
        <v>0.77</v>
      </c>
      <c r="K11" s="42">
        <f>'30.06.2018'!M11</f>
        <v>0.72399999999999998</v>
      </c>
      <c r="L11" s="42">
        <v>0.84</v>
      </c>
      <c r="M11" s="42">
        <v>0.73199999999999998</v>
      </c>
      <c r="N11" s="42">
        <v>0.85199999999999998</v>
      </c>
      <c r="O11" s="42">
        <v>0.96</v>
      </c>
      <c r="P11" s="42">
        <v>1.008</v>
      </c>
      <c r="Q11" s="42">
        <v>559.827</v>
      </c>
      <c r="R11" s="42">
        <v>99.11</v>
      </c>
      <c r="S11" s="42">
        <v>0</v>
      </c>
      <c r="T11" s="42">
        <v>644.548</v>
      </c>
      <c r="U11" s="42">
        <v>116.55200000000001</v>
      </c>
      <c r="V11" s="42">
        <v>0</v>
      </c>
      <c r="W11" s="42">
        <v>10.1</v>
      </c>
      <c r="X11" s="42">
        <v>14.377000000000001</v>
      </c>
      <c r="Y11" s="42">
        <v>0</v>
      </c>
      <c r="Z11" s="42">
        <v>0</v>
      </c>
      <c r="AA11" s="42">
        <v>0</v>
      </c>
      <c r="AB11" s="42">
        <v>0</v>
      </c>
      <c r="AC11">
        <f t="shared" si="4"/>
        <v>1.0967769959169489E-2</v>
      </c>
      <c r="AD11">
        <f t="shared" si="5"/>
        <v>0</v>
      </c>
      <c r="AE11">
        <f t="shared" si="6"/>
        <v>0.10334020974245813</v>
      </c>
      <c r="AF11">
        <f t="shared" si="7"/>
        <v>0</v>
      </c>
      <c r="AG11" s="9">
        <f t="shared" si="0"/>
        <v>0.61889388411085056</v>
      </c>
      <c r="AH11" s="9">
        <f t="shared" si="1"/>
        <v>0.79558602983379723</v>
      </c>
      <c r="AI11" s="9">
        <f t="shared" si="2"/>
        <v>0.81573140314685566</v>
      </c>
      <c r="AJ11" s="9">
        <f t="shared" si="3"/>
        <v>0.84199271802577591</v>
      </c>
    </row>
    <row r="12" spans="1:36" x14ac:dyDescent="0.25">
      <c r="A12" s="50" t="s">
        <v>34</v>
      </c>
      <c r="B12" s="42">
        <v>60.89</v>
      </c>
      <c r="C12" s="42">
        <v>19.367999999999999</v>
      </c>
      <c r="D12" s="42">
        <v>6.8000000000000005E-2</v>
      </c>
      <c r="E12" s="42">
        <v>60.308999999999997</v>
      </c>
      <c r="F12" s="42">
        <v>23.094000000000001</v>
      </c>
      <c r="G12" s="42">
        <v>3.5999999999999997E-2</v>
      </c>
      <c r="H12" s="42">
        <v>9.99</v>
      </c>
      <c r="I12" s="42">
        <f>'30.06.2018'!K12</f>
        <v>1.02</v>
      </c>
      <c r="J12" s="42">
        <v>0.77</v>
      </c>
      <c r="K12" s="42">
        <f>'30.06.2018'!M12</f>
        <v>1.65</v>
      </c>
      <c r="L12" s="42">
        <v>1.3</v>
      </c>
      <c r="M12" s="42">
        <v>1.1759999999999999</v>
      </c>
      <c r="N12" s="42">
        <v>1.1759999999999999</v>
      </c>
      <c r="O12" s="42">
        <v>1.56</v>
      </c>
      <c r="P12" s="42">
        <v>1.56</v>
      </c>
      <c r="Q12" s="42">
        <v>59.665999999999997</v>
      </c>
      <c r="R12" s="42">
        <v>18.995000000000001</v>
      </c>
      <c r="S12" s="42">
        <v>6.7000000000000004E-2</v>
      </c>
      <c r="T12" s="42">
        <v>78.400999999999996</v>
      </c>
      <c r="U12" s="42">
        <v>40.485999999999997</v>
      </c>
      <c r="V12" s="42">
        <v>4.7E-2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>
        <f t="shared" si="4"/>
        <v>0</v>
      </c>
      <c r="AD12">
        <f t="shared" si="5"/>
        <v>0</v>
      </c>
      <c r="AE12">
        <f t="shared" si="6"/>
        <v>0</v>
      </c>
      <c r="AF12">
        <f t="shared" si="7"/>
        <v>0</v>
      </c>
      <c r="AG12" s="9">
        <f t="shared" si="0"/>
        <v>0.97989817704056492</v>
      </c>
      <c r="AH12" s="9">
        <f t="shared" si="1"/>
        <v>1.299988393108823</v>
      </c>
      <c r="AI12" s="9">
        <f t="shared" si="2"/>
        <v>0.98074142916150364</v>
      </c>
      <c r="AJ12" s="9">
        <f t="shared" si="3"/>
        <v>1.7523994811932551</v>
      </c>
    </row>
    <row r="13" spans="1:36" x14ac:dyDescent="0.25">
      <c r="A13" s="50" t="s">
        <v>35</v>
      </c>
      <c r="B13" s="42">
        <v>36.872999999999998</v>
      </c>
      <c r="C13" s="42">
        <v>11.788</v>
      </c>
      <c r="D13" s="42">
        <v>0</v>
      </c>
      <c r="E13" s="42">
        <v>36.313000000000002</v>
      </c>
      <c r="F13" s="42">
        <v>7.87</v>
      </c>
      <c r="G13" s="42">
        <v>0</v>
      </c>
      <c r="H13" s="42"/>
      <c r="I13" s="42">
        <f>'30.06.2018'!K13</f>
        <v>0.89</v>
      </c>
      <c r="J13" s="42">
        <v>0.77</v>
      </c>
      <c r="K13" s="42">
        <f>'30.06.2018'!M13</f>
        <v>1.99</v>
      </c>
      <c r="L13" s="42">
        <v>1.6</v>
      </c>
      <c r="M13" s="42">
        <v>0.96</v>
      </c>
      <c r="N13" s="42">
        <v>0.96</v>
      </c>
      <c r="O13" s="42">
        <v>1.92</v>
      </c>
      <c r="P13" s="42">
        <v>1.92</v>
      </c>
      <c r="Q13" s="42">
        <v>25.811</v>
      </c>
      <c r="R13" s="42">
        <v>8.2520000000000007</v>
      </c>
      <c r="S13" s="42">
        <v>0</v>
      </c>
      <c r="T13" s="42">
        <v>53.38</v>
      </c>
      <c r="U13" s="42">
        <v>11.569000000000001</v>
      </c>
      <c r="V13" s="42"/>
      <c r="W13" s="42"/>
      <c r="X13" s="42"/>
      <c r="Y13" s="42"/>
      <c r="Z13" s="42"/>
      <c r="AA13" s="42"/>
      <c r="AB13" s="42"/>
      <c r="AC13">
        <f t="shared" si="4"/>
        <v>0</v>
      </c>
      <c r="AD13">
        <f t="shared" si="5"/>
        <v>0</v>
      </c>
      <c r="AE13">
        <f t="shared" si="6"/>
        <v>0</v>
      </c>
      <c r="AF13">
        <f t="shared" si="7"/>
        <v>0</v>
      </c>
      <c r="AG13" s="9">
        <f t="shared" si="0"/>
        <v>0.69999728798850114</v>
      </c>
      <c r="AH13" s="9">
        <f t="shared" si="1"/>
        <v>1.4699969707818137</v>
      </c>
      <c r="AI13" s="9">
        <f t="shared" si="2"/>
        <v>0.70003393281303028</v>
      </c>
      <c r="AJ13" s="9">
        <f t="shared" si="3"/>
        <v>1.470012706480305</v>
      </c>
    </row>
    <row r="14" spans="1:36" x14ac:dyDescent="0.25">
      <c r="A14" s="50" t="s">
        <v>36</v>
      </c>
      <c r="B14" s="42">
        <v>46.732999999999997</v>
      </c>
      <c r="C14" s="42">
        <v>23.170999999999999</v>
      </c>
      <c r="D14" s="42">
        <v>0</v>
      </c>
      <c r="E14" s="42">
        <v>42.805</v>
      </c>
      <c r="F14" s="42">
        <v>17.260000000000002</v>
      </c>
      <c r="G14" s="42">
        <v>0</v>
      </c>
      <c r="H14" s="42"/>
      <c r="I14" s="42">
        <f>'30.06.2018'!K14</f>
        <v>1.36</v>
      </c>
      <c r="J14" s="42">
        <v>0.77</v>
      </c>
      <c r="K14" s="42">
        <f>'30.06.2018'!M14</f>
        <v>1.5649999999999999</v>
      </c>
      <c r="L14" s="42">
        <v>1.33</v>
      </c>
      <c r="M14" s="42">
        <v>1.38</v>
      </c>
      <c r="N14" s="42">
        <v>1.45</v>
      </c>
      <c r="O14" s="42">
        <v>1.56</v>
      </c>
      <c r="P14" s="42">
        <v>1.5960000000000001</v>
      </c>
      <c r="Q14" s="42">
        <v>53.838000000000001</v>
      </c>
      <c r="R14" s="42">
        <v>28.036000000000001</v>
      </c>
      <c r="S14" s="42">
        <v>0</v>
      </c>
      <c r="T14" s="42">
        <v>55.718000000000004</v>
      </c>
      <c r="U14" s="42">
        <v>22.933</v>
      </c>
      <c r="V14" s="42">
        <v>0</v>
      </c>
      <c r="W14" s="42"/>
      <c r="X14" s="42"/>
      <c r="Y14" s="42"/>
      <c r="Z14" s="42"/>
      <c r="AA14" s="42"/>
      <c r="AB14" s="42"/>
      <c r="AC14">
        <f t="shared" si="4"/>
        <v>0</v>
      </c>
      <c r="AD14">
        <f t="shared" si="5"/>
        <v>0</v>
      </c>
      <c r="AE14">
        <f t="shared" si="6"/>
        <v>0</v>
      </c>
      <c r="AF14">
        <f t="shared" si="7"/>
        <v>0</v>
      </c>
      <c r="AG14" s="9">
        <f t="shared" si="0"/>
        <v>1.1520338946782789</v>
      </c>
      <c r="AH14" s="9">
        <f t="shared" si="1"/>
        <v>1.3016703656114941</v>
      </c>
      <c r="AI14" s="9">
        <f t="shared" si="2"/>
        <v>1.2099607267705321</v>
      </c>
      <c r="AJ14" s="9">
        <f t="shared" si="3"/>
        <v>1.3286790266512165</v>
      </c>
    </row>
    <row r="15" spans="1:36" x14ac:dyDescent="0.25">
      <c r="A15" s="50" t="s">
        <v>102</v>
      </c>
      <c r="B15" s="42"/>
      <c r="C15" s="42"/>
      <c r="D15" s="42"/>
      <c r="E15" s="42"/>
      <c r="F15" s="42"/>
      <c r="G15" s="42"/>
      <c r="H15" s="42"/>
      <c r="I15" s="42">
        <f>'30.06.2018'!K15</f>
        <v>1.4650000000000001</v>
      </c>
      <c r="J15" s="42">
        <v>0.77</v>
      </c>
      <c r="K15" s="42">
        <f>'30.06.2018'!M15</f>
        <v>2.1</v>
      </c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G15" s="9"/>
      <c r="AH15" s="9"/>
      <c r="AI15" s="9"/>
      <c r="AJ15" s="9"/>
    </row>
    <row r="16" spans="1:36" x14ac:dyDescent="0.25">
      <c r="A16" s="50" t="s">
        <v>37</v>
      </c>
      <c r="B16" s="42">
        <v>133.16900000000001</v>
      </c>
      <c r="C16" s="42">
        <v>34.134999999999998</v>
      </c>
      <c r="D16" s="42">
        <v>0</v>
      </c>
      <c r="E16" s="42">
        <v>130.85900000000001</v>
      </c>
      <c r="F16" s="42">
        <v>56.753</v>
      </c>
      <c r="G16" s="42"/>
      <c r="H16" s="42">
        <v>4.6150000000000002</v>
      </c>
      <c r="I16" s="42">
        <f>'30.06.2018'!K16</f>
        <v>1.1200000000000001</v>
      </c>
      <c r="J16" s="42">
        <v>0.77</v>
      </c>
      <c r="K16" s="42">
        <f>'30.06.2018'!M16</f>
        <v>1.37</v>
      </c>
      <c r="L16" s="42">
        <v>0.91</v>
      </c>
      <c r="M16" s="42">
        <v>1.06</v>
      </c>
      <c r="N16" s="42">
        <v>1.06</v>
      </c>
      <c r="O16" s="42">
        <v>1.0900000000000001</v>
      </c>
      <c r="P16" s="42">
        <v>1.0900000000000001</v>
      </c>
      <c r="Q16" s="42">
        <v>117.18899999999999</v>
      </c>
      <c r="R16" s="42">
        <v>30.039000000000001</v>
      </c>
      <c r="S16" s="42">
        <v>0</v>
      </c>
      <c r="T16" s="42">
        <v>119.07899999999999</v>
      </c>
      <c r="U16" s="42">
        <v>51.646000000000001</v>
      </c>
      <c r="V16" s="42">
        <v>0</v>
      </c>
      <c r="W16" s="42">
        <v>15.78</v>
      </c>
      <c r="X16" s="42">
        <v>2.6871999999999998</v>
      </c>
      <c r="Y16" s="42">
        <v>0</v>
      </c>
      <c r="Z16" s="42">
        <v>15.5496</v>
      </c>
      <c r="AA16" s="42">
        <v>3.7191999999999998</v>
      </c>
      <c r="AB16" s="42"/>
      <c r="AC16">
        <f t="shared" si="4"/>
        <v>0.11849604637715984</v>
      </c>
      <c r="AD16">
        <f t="shared" si="5"/>
        <v>0.11882713454940048</v>
      </c>
      <c r="AE16">
        <f t="shared" si="6"/>
        <v>7.8722718617255022E-2</v>
      </c>
      <c r="AF16">
        <f t="shared" si="7"/>
        <v>6.5533099571828804E-2</v>
      </c>
      <c r="AG16" s="9">
        <f t="shared" si="0"/>
        <v>0.99849814896860367</v>
      </c>
      <c r="AH16" s="9">
        <f t="shared" si="1"/>
        <v>1.0288065780725819</v>
      </c>
      <c r="AI16" s="9">
        <f t="shared" si="2"/>
        <v>0.95872857770616671</v>
      </c>
      <c r="AJ16" s="9">
        <f t="shared" si="3"/>
        <v>0.97554666713653904</v>
      </c>
    </row>
    <row r="17" spans="1:36" x14ac:dyDescent="0.25">
      <c r="A17" s="50" t="s">
        <v>38</v>
      </c>
      <c r="B17" s="42">
        <v>48.48</v>
      </c>
      <c r="C17" s="42">
        <v>6.8789999999999996</v>
      </c>
      <c r="D17" s="42">
        <v>7.4999999999999997E-2</v>
      </c>
      <c r="E17" s="42">
        <v>46.804000000000002</v>
      </c>
      <c r="F17" s="42">
        <v>4.7789999999999999</v>
      </c>
      <c r="G17" s="42"/>
      <c r="H17" s="42"/>
      <c r="I17" s="42">
        <f>'30.06.2018'!K17</f>
        <v>1.32</v>
      </c>
      <c r="J17" s="42">
        <v>0.77</v>
      </c>
      <c r="K17" s="42">
        <f>'30.06.2018'!M17</f>
        <v>1.81</v>
      </c>
      <c r="L17" s="42">
        <v>2.71</v>
      </c>
      <c r="M17" s="42">
        <v>1.3680000000000001</v>
      </c>
      <c r="N17" s="42">
        <v>2.016</v>
      </c>
      <c r="O17" s="42">
        <v>2.016</v>
      </c>
      <c r="P17" s="42">
        <v>3.2519999999999998</v>
      </c>
      <c r="Q17" s="42">
        <v>55.267000000000003</v>
      </c>
      <c r="R17" s="42">
        <v>11.557</v>
      </c>
      <c r="S17" s="42">
        <v>0.126</v>
      </c>
      <c r="T17" s="42">
        <v>78.631</v>
      </c>
      <c r="U17" s="42">
        <v>12.951000000000001</v>
      </c>
      <c r="V17" s="42">
        <v>0</v>
      </c>
      <c r="W17" s="42">
        <v>7.694</v>
      </c>
      <c r="X17" s="42">
        <v>0.33</v>
      </c>
      <c r="Y17" s="42">
        <v>1.9E-2</v>
      </c>
      <c r="Z17" s="42">
        <v>0</v>
      </c>
      <c r="AA17" s="42">
        <v>0</v>
      </c>
      <c r="AB17" s="42">
        <v>0</v>
      </c>
      <c r="AC17">
        <f t="shared" si="4"/>
        <v>0.15870462046204623</v>
      </c>
      <c r="AD17">
        <f t="shared" si="5"/>
        <v>0</v>
      </c>
      <c r="AE17">
        <f t="shared" si="6"/>
        <v>5.0186942766752951E-2</v>
      </c>
      <c r="AF17">
        <f t="shared" si="7"/>
        <v>0</v>
      </c>
      <c r="AG17" s="9">
        <f t="shared" si="0"/>
        <v>1.2987004950495051</v>
      </c>
      <c r="AH17" s="9">
        <f t="shared" si="1"/>
        <v>1.6800059823946671</v>
      </c>
      <c r="AI17" s="9">
        <f t="shared" si="2"/>
        <v>1.7280127925570579</v>
      </c>
      <c r="AJ17" s="9">
        <f t="shared" si="3"/>
        <v>2.7099811676082863</v>
      </c>
    </row>
    <row r="18" spans="1:36" x14ac:dyDescent="0.25">
      <c r="A18" s="50" t="s">
        <v>39</v>
      </c>
      <c r="B18" s="42">
        <v>87.013999999999996</v>
      </c>
      <c r="C18" s="42">
        <v>12.169</v>
      </c>
      <c r="D18" s="42">
        <v>1.71</v>
      </c>
      <c r="E18" s="42">
        <v>64.790999999999997</v>
      </c>
      <c r="F18" s="42">
        <v>11.026999999999999</v>
      </c>
      <c r="G18" s="42"/>
      <c r="H18" s="42">
        <v>23.187000000000001</v>
      </c>
      <c r="I18" s="42">
        <f>'30.06.2018'!K18</f>
        <v>1.1000000000000001</v>
      </c>
      <c r="J18" s="42">
        <v>0.77</v>
      </c>
      <c r="K18" s="42">
        <f>'30.06.2018'!M18</f>
        <v>2.09</v>
      </c>
      <c r="L18" s="42"/>
      <c r="M18" s="42"/>
      <c r="N18" s="42"/>
      <c r="O18" s="42"/>
      <c r="P18" s="42"/>
      <c r="Q18" s="42">
        <v>38.466999999999999</v>
      </c>
      <c r="R18" s="42">
        <v>9.7439999999999998</v>
      </c>
      <c r="S18" s="42">
        <v>1.2010000000000001</v>
      </c>
      <c r="T18" s="42">
        <v>64.619</v>
      </c>
      <c r="U18" s="42">
        <v>8.7319999999999993</v>
      </c>
      <c r="V18" s="42"/>
      <c r="W18" s="42">
        <v>6.0579999999999998</v>
      </c>
      <c r="X18" s="42">
        <v>0.90500000000000003</v>
      </c>
      <c r="Y18" s="42">
        <v>0.02</v>
      </c>
      <c r="Z18" s="42">
        <v>2.2970000000000002</v>
      </c>
      <c r="AA18" s="42"/>
      <c r="AB18" s="42"/>
      <c r="AC18">
        <f t="shared" si="4"/>
        <v>6.9620980531868437E-2</v>
      </c>
      <c r="AD18">
        <f t="shared" si="5"/>
        <v>3.5452454816255349E-2</v>
      </c>
      <c r="AE18">
        <f t="shared" si="6"/>
        <v>6.6647452986526398E-2</v>
      </c>
      <c r="AF18">
        <f t="shared" si="7"/>
        <v>0</v>
      </c>
      <c r="AG18" s="9">
        <f t="shared" si="0"/>
        <v>0.51169926678465538</v>
      </c>
      <c r="AH18" s="9">
        <f t="shared" si="1"/>
        <v>1.0327977651216991</v>
      </c>
      <c r="AI18" s="9">
        <f t="shared" si="2"/>
        <v>0.87509244802366659</v>
      </c>
      <c r="AJ18" s="9">
        <f t="shared" si="3"/>
        <v>0.79187448988845555</v>
      </c>
    </row>
    <row r="19" spans="1:36" x14ac:dyDescent="0.25">
      <c r="A19" s="50" t="s">
        <v>40</v>
      </c>
      <c r="B19" s="42">
        <v>43.003</v>
      </c>
      <c r="C19" s="42">
        <v>30.690999999999999</v>
      </c>
      <c r="D19" s="42">
        <v>0</v>
      </c>
      <c r="E19" s="42">
        <v>35.256</v>
      </c>
      <c r="F19" s="42">
        <v>29.937000000000001</v>
      </c>
      <c r="G19" s="42">
        <v>0</v>
      </c>
      <c r="H19" s="42"/>
      <c r="I19" s="42">
        <f>'30.06.2018'!K19</f>
        <v>1.3</v>
      </c>
      <c r="J19" s="42">
        <v>0.77</v>
      </c>
      <c r="K19" s="42">
        <f>'30.06.2018'!M19</f>
        <v>2.34</v>
      </c>
      <c r="L19" s="42">
        <v>1.97</v>
      </c>
      <c r="M19" s="42">
        <v>1.06</v>
      </c>
      <c r="N19" s="42">
        <v>1.27</v>
      </c>
      <c r="O19" s="42">
        <v>1.97</v>
      </c>
      <c r="P19" s="42">
        <v>2.36</v>
      </c>
      <c r="Q19" s="42">
        <v>37.817999999999998</v>
      </c>
      <c r="R19" s="42">
        <v>32.036999999999999</v>
      </c>
      <c r="S19" s="42">
        <v>0</v>
      </c>
      <c r="T19" s="42">
        <v>57.792999999999999</v>
      </c>
      <c r="U19" s="42">
        <v>56.536999999999999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>
        <f t="shared" si="4"/>
        <v>0</v>
      </c>
      <c r="AD19">
        <f t="shared" si="5"/>
        <v>0</v>
      </c>
      <c r="AE19">
        <f t="shared" si="6"/>
        <v>0</v>
      </c>
      <c r="AF19">
        <f t="shared" si="7"/>
        <v>0</v>
      </c>
      <c r="AG19" s="9">
        <f t="shared" si="0"/>
        <v>0.87942701671976364</v>
      </c>
      <c r="AH19" s="9">
        <f t="shared" si="1"/>
        <v>1.639238711141366</v>
      </c>
      <c r="AI19" s="9">
        <f t="shared" si="2"/>
        <v>1.0438565051643804</v>
      </c>
      <c r="AJ19" s="9">
        <f t="shared" si="3"/>
        <v>1.8885325850953669</v>
      </c>
    </row>
    <row r="20" spans="1:36" x14ac:dyDescent="0.25">
      <c r="A20" s="50" t="s">
        <v>41</v>
      </c>
      <c r="B20" s="42">
        <v>11.505000000000001</v>
      </c>
      <c r="C20" s="42">
        <v>44.930999999999997</v>
      </c>
      <c r="D20" s="42">
        <v>0</v>
      </c>
      <c r="E20" s="42">
        <v>9.4499999999999993</v>
      </c>
      <c r="F20" s="42">
        <v>43.003999999999998</v>
      </c>
      <c r="G20" s="42">
        <v>0</v>
      </c>
      <c r="H20" s="42"/>
      <c r="I20" s="42">
        <f>'30.06.2018'!K20</f>
        <v>1.45</v>
      </c>
      <c r="J20" s="42">
        <v>0.77</v>
      </c>
      <c r="K20" s="42">
        <f>'30.06.2018'!M20</f>
        <v>1.8819999999999999</v>
      </c>
      <c r="L20" s="42">
        <v>2.08</v>
      </c>
      <c r="M20" s="42">
        <v>1.2</v>
      </c>
      <c r="N20" s="42">
        <v>1.2</v>
      </c>
      <c r="O20" s="42">
        <v>2.496</v>
      </c>
      <c r="P20" s="42">
        <v>2.496</v>
      </c>
      <c r="Q20" s="42">
        <v>11.311999999999999</v>
      </c>
      <c r="R20" s="42">
        <v>43.954999999999998</v>
      </c>
      <c r="S20" s="42">
        <v>0</v>
      </c>
      <c r="T20" s="42">
        <v>19.655999999999999</v>
      </c>
      <c r="U20" s="42">
        <v>89.447999999999993</v>
      </c>
      <c r="V20" s="42">
        <v>0</v>
      </c>
      <c r="W20" s="42">
        <v>6.2229999999999999</v>
      </c>
      <c r="X20" s="42">
        <v>1.135</v>
      </c>
      <c r="Y20" s="42">
        <v>0</v>
      </c>
      <c r="Z20" s="42">
        <v>1.444</v>
      </c>
      <c r="AA20" s="42">
        <v>7.02</v>
      </c>
      <c r="AB20" s="42">
        <v>0</v>
      </c>
      <c r="AC20">
        <f t="shared" si="4"/>
        <v>0.54089526292916124</v>
      </c>
      <c r="AD20">
        <f t="shared" si="5"/>
        <v>0.1528042328042328</v>
      </c>
      <c r="AE20">
        <f t="shared" si="6"/>
        <v>2.5260955687609891E-2</v>
      </c>
      <c r="AF20">
        <f t="shared" si="7"/>
        <v>0.16324062877871826</v>
      </c>
      <c r="AG20" s="9">
        <f t="shared" si="0"/>
        <v>1.5241199478487613</v>
      </c>
      <c r="AH20" s="9">
        <f t="shared" si="1"/>
        <v>2.2328042328042326</v>
      </c>
      <c r="AI20" s="9">
        <f t="shared" si="2"/>
        <v>1.0035387594311278</v>
      </c>
      <c r="AJ20" s="9">
        <f t="shared" si="3"/>
        <v>2.2432331876104548</v>
      </c>
    </row>
    <row r="21" spans="1:36" x14ac:dyDescent="0.25">
      <c r="A21" s="60" t="s">
        <v>42</v>
      </c>
      <c r="B21" s="42" t="s">
        <v>72</v>
      </c>
      <c r="C21" s="42"/>
      <c r="D21" s="42"/>
      <c r="E21" s="42"/>
      <c r="F21" s="42"/>
      <c r="G21" s="42"/>
      <c r="H21" s="42"/>
      <c r="I21" s="43">
        <f>'30.06.2018'!K21</f>
        <v>0.9001910265982721</v>
      </c>
      <c r="J21" s="43">
        <v>0.77</v>
      </c>
      <c r="K21" s="43">
        <f>'30.06.2018'!M21</f>
        <v>1.7037546678076865</v>
      </c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G21" s="9"/>
      <c r="AH21" s="9"/>
      <c r="AI21" s="9"/>
      <c r="AJ21" s="9"/>
    </row>
    <row r="22" spans="1:36" x14ac:dyDescent="0.25">
      <c r="A22" s="50" t="s">
        <v>43</v>
      </c>
      <c r="B22" s="42">
        <v>197.55199999999999</v>
      </c>
      <c r="C22" s="42">
        <v>138.773</v>
      </c>
      <c r="D22" s="42">
        <v>0</v>
      </c>
      <c r="E22" s="42">
        <v>197.649</v>
      </c>
      <c r="F22" s="42">
        <v>184.97</v>
      </c>
      <c r="G22" s="42">
        <v>0</v>
      </c>
      <c r="H22" s="42"/>
      <c r="I22" s="42">
        <f>'30.06.2018'!K22</f>
        <v>1.23</v>
      </c>
      <c r="J22" s="42">
        <v>0.77</v>
      </c>
      <c r="K22" s="42">
        <f>'30.06.2018'!M22</f>
        <v>1.95</v>
      </c>
      <c r="L22" s="57">
        <f>U22/F22</f>
        <v>2.1628588419743742</v>
      </c>
      <c r="M22" s="43">
        <f>I22*1.2</f>
        <v>1.476</v>
      </c>
      <c r="N22" s="43">
        <f>J22*1.2</f>
        <v>0.92399999999999993</v>
      </c>
      <c r="O22" s="43">
        <f>K22*1.2</f>
        <v>2.34</v>
      </c>
      <c r="P22" s="43">
        <f>L22*1.2</f>
        <v>2.5954306103692488</v>
      </c>
      <c r="Q22" s="42">
        <v>173.40600000000001</v>
      </c>
      <c r="R22" s="42">
        <v>130.482</v>
      </c>
      <c r="S22" s="42">
        <v>0</v>
      </c>
      <c r="T22" s="42">
        <v>329.11</v>
      </c>
      <c r="U22" s="42">
        <v>400.06400000000002</v>
      </c>
      <c r="V22" s="42">
        <v>0</v>
      </c>
      <c r="W22" s="42">
        <v>1.169</v>
      </c>
      <c r="X22" s="42">
        <v>0.20300000000000001</v>
      </c>
      <c r="Y22" s="42">
        <v>0</v>
      </c>
      <c r="Z22" s="42">
        <v>1.1639999999999999</v>
      </c>
      <c r="AA22" s="42">
        <v>0.17499999999999999</v>
      </c>
      <c r="AB22" s="42"/>
      <c r="AC22">
        <f t="shared" si="4"/>
        <v>5.9174293350611491E-3</v>
      </c>
      <c r="AD22">
        <f t="shared" si="5"/>
        <v>5.889227873654812E-3</v>
      </c>
      <c r="AE22">
        <f t="shared" si="6"/>
        <v>1.4628205774898577E-3</v>
      </c>
      <c r="AF22">
        <f t="shared" si="7"/>
        <v>9.4609936746499425E-4</v>
      </c>
      <c r="AG22" s="9">
        <f t="shared" si="0"/>
        <v>0.88369138252207025</v>
      </c>
      <c r="AH22" s="9">
        <f t="shared" si="1"/>
        <v>1.6710127549342522</v>
      </c>
      <c r="AI22" s="9">
        <f t="shared" si="2"/>
        <v>0.94171776930670958</v>
      </c>
      <c r="AJ22" s="9">
        <f t="shared" si="3"/>
        <v>2.1638049413418394</v>
      </c>
    </row>
    <row r="23" spans="1:36" x14ac:dyDescent="0.25">
      <c r="A23" s="50" t="s">
        <v>44</v>
      </c>
      <c r="B23" s="42">
        <v>27.053999999999998</v>
      </c>
      <c r="C23" s="42">
        <v>8.9260000000000002</v>
      </c>
      <c r="D23" s="42">
        <v>0</v>
      </c>
      <c r="E23" s="42">
        <v>24.202999999999999</v>
      </c>
      <c r="F23" s="42">
        <v>3.0680000000000001</v>
      </c>
      <c r="G23" s="42">
        <v>0</v>
      </c>
      <c r="H23" s="42"/>
      <c r="I23" s="42">
        <f>'30.06.2018'!K23</f>
        <v>1.33</v>
      </c>
      <c r="J23" s="42">
        <v>0.77</v>
      </c>
      <c r="K23" s="42">
        <f>'30.06.2018'!M23</f>
        <v>1.67</v>
      </c>
      <c r="L23" s="42">
        <v>1.1399999999999999</v>
      </c>
      <c r="M23" s="42">
        <v>0.96</v>
      </c>
      <c r="N23" s="42">
        <v>0.96</v>
      </c>
      <c r="O23" s="42">
        <v>1.37</v>
      </c>
      <c r="P23" s="42">
        <v>1.37</v>
      </c>
      <c r="Q23" s="42">
        <v>20.622</v>
      </c>
      <c r="R23" s="42">
        <v>8.1769999999999996</v>
      </c>
      <c r="S23" s="42">
        <v>0</v>
      </c>
      <c r="T23" s="42">
        <v>26.148</v>
      </c>
      <c r="U23" s="42">
        <v>4.976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>
        <f t="shared" si="4"/>
        <v>0</v>
      </c>
      <c r="AD23">
        <f t="shared" si="5"/>
        <v>0</v>
      </c>
      <c r="AE23">
        <f t="shared" si="6"/>
        <v>0</v>
      </c>
      <c r="AF23">
        <f t="shared" si="7"/>
        <v>0</v>
      </c>
      <c r="AG23" s="9">
        <f t="shared" si="0"/>
        <v>0.76225327123530717</v>
      </c>
      <c r="AH23" s="9">
        <f t="shared" si="1"/>
        <v>1.0803619386026526</v>
      </c>
      <c r="AI23" s="9">
        <f t="shared" si="2"/>
        <v>0.9160878332959892</v>
      </c>
      <c r="AJ23" s="9">
        <f t="shared" si="3"/>
        <v>1.621903520208605</v>
      </c>
    </row>
    <row r="24" spans="1:36" x14ac:dyDescent="0.25">
      <c r="A24" s="50" t="s">
        <v>45</v>
      </c>
      <c r="B24" s="42">
        <v>86.745000000000005</v>
      </c>
      <c r="C24" s="42">
        <v>30.204999999999998</v>
      </c>
      <c r="D24" s="42">
        <v>1.0680000000000001</v>
      </c>
      <c r="E24" s="42">
        <v>75.878</v>
      </c>
      <c r="F24" s="42">
        <v>31.818999999999999</v>
      </c>
      <c r="G24" s="42">
        <v>0</v>
      </c>
      <c r="H24" s="42"/>
      <c r="I24" s="42">
        <f>'30.06.2018'!K24</f>
        <v>0.95299999999999996</v>
      </c>
      <c r="J24" s="42">
        <v>0.77</v>
      </c>
      <c r="K24" s="42">
        <f>'30.06.2018'!M24</f>
        <v>2.504</v>
      </c>
      <c r="L24" s="42">
        <v>1.42</v>
      </c>
      <c r="M24" s="42">
        <v>1.3320000000000001</v>
      </c>
      <c r="N24" s="42">
        <v>1.3320000000000001</v>
      </c>
      <c r="O24" s="42">
        <v>1.704</v>
      </c>
      <c r="P24" s="42">
        <v>1.704</v>
      </c>
      <c r="Q24" s="42">
        <v>94.081999999999994</v>
      </c>
      <c r="R24" s="42">
        <v>32.622</v>
      </c>
      <c r="S24" s="42">
        <v>1.151</v>
      </c>
      <c r="T24" s="42">
        <v>104.221</v>
      </c>
      <c r="U24" s="42">
        <v>43.646000000000001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>
        <f t="shared" si="4"/>
        <v>0</v>
      </c>
      <c r="AD24">
        <f t="shared" si="5"/>
        <v>0</v>
      </c>
      <c r="AE24">
        <f t="shared" si="6"/>
        <v>0</v>
      </c>
      <c r="AF24">
        <f t="shared" si="7"/>
        <v>0</v>
      </c>
      <c r="AG24" s="9">
        <f t="shared" si="0"/>
        <v>1.0845812438757276</v>
      </c>
      <c r="AH24" s="9">
        <f t="shared" si="1"/>
        <v>1.373533830622842</v>
      </c>
      <c r="AI24" s="9">
        <f t="shared" si="2"/>
        <v>1.080019864260884</v>
      </c>
      <c r="AJ24" s="9">
        <f t="shared" si="3"/>
        <v>1.3716961563845502</v>
      </c>
    </row>
    <row r="25" spans="1:36" x14ac:dyDescent="0.25">
      <c r="A25" s="50" t="s">
        <v>46</v>
      </c>
      <c r="B25" s="42">
        <v>65.808000000000007</v>
      </c>
      <c r="C25" s="42">
        <v>30.744</v>
      </c>
      <c r="D25" s="42">
        <v>0</v>
      </c>
      <c r="E25" s="42">
        <v>62.63</v>
      </c>
      <c r="F25" s="42">
        <v>20.655000000000001</v>
      </c>
      <c r="G25" s="42"/>
      <c r="H25" s="42"/>
      <c r="I25" s="42">
        <f>'30.06.2018'!K25</f>
        <v>0.875</v>
      </c>
      <c r="J25" s="42">
        <v>0.77</v>
      </c>
      <c r="K25" s="42">
        <f>'30.06.2018'!M25</f>
        <v>1.375</v>
      </c>
      <c r="L25" s="42">
        <v>1.28</v>
      </c>
      <c r="M25" s="42">
        <v>1.0680000000000001</v>
      </c>
      <c r="N25" s="42">
        <v>1.536</v>
      </c>
      <c r="O25" s="42">
        <v>1.0680000000000001</v>
      </c>
      <c r="P25" s="42">
        <v>1.536</v>
      </c>
      <c r="Q25" s="42">
        <v>58.569000000000003</v>
      </c>
      <c r="R25" s="42">
        <v>39.351999999999997</v>
      </c>
      <c r="S25" s="42">
        <v>0</v>
      </c>
      <c r="T25" s="42">
        <v>56.006</v>
      </c>
      <c r="U25" s="42">
        <v>30.353000000000002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>
        <f t="shared" si="4"/>
        <v>0</v>
      </c>
      <c r="AD25">
        <f t="shared" si="5"/>
        <v>0</v>
      </c>
      <c r="AE25">
        <f t="shared" si="6"/>
        <v>0</v>
      </c>
      <c r="AF25">
        <f t="shared" si="7"/>
        <v>0</v>
      </c>
      <c r="AG25" s="9">
        <f t="shared" si="0"/>
        <v>0.88999817651349378</v>
      </c>
      <c r="AH25" s="9">
        <f t="shared" si="1"/>
        <v>0.8942359891425834</v>
      </c>
      <c r="AI25" s="9">
        <f t="shared" si="2"/>
        <v>1.2799895914650012</v>
      </c>
      <c r="AJ25" s="9">
        <f t="shared" si="3"/>
        <v>1.469523117889131</v>
      </c>
    </row>
    <row r="26" spans="1:36" x14ac:dyDescent="0.25">
      <c r="A26" s="50" t="s">
        <v>47</v>
      </c>
      <c r="B26" s="42">
        <v>583.51300000000003</v>
      </c>
      <c r="C26" s="42">
        <v>489.33699999999999</v>
      </c>
      <c r="D26" s="42">
        <v>0</v>
      </c>
      <c r="E26" s="42">
        <v>571.53099999999995</v>
      </c>
      <c r="F26" s="42">
        <v>513.67399999999998</v>
      </c>
      <c r="G26" s="42">
        <v>0</v>
      </c>
      <c r="H26" s="42"/>
      <c r="I26" s="42">
        <f>'30.06.2018'!K26</f>
        <v>1.43</v>
      </c>
      <c r="J26" s="42">
        <v>0.77</v>
      </c>
      <c r="K26" s="42">
        <f>'30.06.2018'!M26</f>
        <v>1.5</v>
      </c>
      <c r="L26" s="42">
        <v>1.24</v>
      </c>
      <c r="M26" s="42">
        <v>0.9</v>
      </c>
      <c r="N26" s="42">
        <v>0.9</v>
      </c>
      <c r="O26" s="42">
        <v>1.49</v>
      </c>
      <c r="P26" s="42">
        <v>1.49</v>
      </c>
      <c r="Q26" s="42">
        <v>441.22699999999998</v>
      </c>
      <c r="R26" s="42">
        <v>321.84500000000003</v>
      </c>
      <c r="S26" s="42">
        <v>0</v>
      </c>
      <c r="T26" s="42">
        <v>703.88400000000001</v>
      </c>
      <c r="U26" s="42">
        <v>570.30499999999995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>
        <f t="shared" si="4"/>
        <v>0</v>
      </c>
      <c r="AD26">
        <f t="shared" si="5"/>
        <v>0</v>
      </c>
      <c r="AE26">
        <f t="shared" si="6"/>
        <v>0</v>
      </c>
      <c r="AF26">
        <f t="shared" si="7"/>
        <v>0</v>
      </c>
      <c r="AG26" s="9">
        <f t="shared" si="0"/>
        <v>0.75615624673314896</v>
      </c>
      <c r="AH26" s="9">
        <f t="shared" si="1"/>
        <v>1.2315762399589876</v>
      </c>
      <c r="AI26" s="9">
        <f t="shared" si="2"/>
        <v>0.65771646125267458</v>
      </c>
      <c r="AJ26" s="9">
        <f t="shared" si="3"/>
        <v>1.1102469659745284</v>
      </c>
    </row>
    <row r="27" spans="1:36" x14ac:dyDescent="0.25">
      <c r="A27" s="50" t="s">
        <v>48</v>
      </c>
      <c r="B27" s="42">
        <v>34.863</v>
      </c>
      <c r="C27" s="42">
        <v>12.739000000000001</v>
      </c>
      <c r="D27" s="42">
        <v>0</v>
      </c>
      <c r="E27" s="42">
        <v>41.622</v>
      </c>
      <c r="F27" s="42">
        <v>103.999</v>
      </c>
      <c r="G27" s="42">
        <v>0</v>
      </c>
      <c r="H27" s="42"/>
      <c r="I27" s="42">
        <f>'30.06.2018'!K27</f>
        <v>0.74</v>
      </c>
      <c r="J27" s="42">
        <v>0.77</v>
      </c>
      <c r="K27" s="42">
        <f>'30.06.2018'!M27</f>
        <v>1.49</v>
      </c>
      <c r="L27" s="42">
        <v>1.35</v>
      </c>
      <c r="M27" s="42">
        <v>1.1399999999999999</v>
      </c>
      <c r="N27" s="42">
        <v>1.26</v>
      </c>
      <c r="O27" s="42">
        <v>1.44</v>
      </c>
      <c r="P27" s="42">
        <v>1.62</v>
      </c>
      <c r="Q27" s="42">
        <v>33.119</v>
      </c>
      <c r="R27" s="42">
        <v>13.375999999999999</v>
      </c>
      <c r="S27" s="42">
        <v>0</v>
      </c>
      <c r="T27" s="42">
        <v>49.945999999999998</v>
      </c>
      <c r="U27" s="42">
        <v>151.82400000000001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>
        <f t="shared" si="4"/>
        <v>0</v>
      </c>
      <c r="AD27">
        <f t="shared" si="5"/>
        <v>0</v>
      </c>
      <c r="AE27">
        <f t="shared" si="6"/>
        <v>0</v>
      </c>
      <c r="AF27">
        <f t="shared" si="7"/>
        <v>0</v>
      </c>
      <c r="AG27" s="9">
        <f>(Q27+W27)/B27</f>
        <v>0.94997561885093085</v>
      </c>
      <c r="AH27" s="9">
        <f>(T27+Z27)/E27</f>
        <v>1.199990389697756</v>
      </c>
      <c r="AI27" s="9">
        <f>(R27+X27)/C27</f>
        <v>1.0500039249548629</v>
      </c>
      <c r="AJ27" s="9">
        <f>(U27+V27+AA27+AB27)/(F27+G27)</f>
        <v>1.4598601909633748</v>
      </c>
    </row>
    <row r="28" spans="1:36" x14ac:dyDescent="0.25">
      <c r="A28" s="60" t="s">
        <v>49</v>
      </c>
      <c r="B28" s="42">
        <v>86.088999999999999</v>
      </c>
      <c r="C28" s="42">
        <v>29.715</v>
      </c>
      <c r="D28" s="42">
        <v>1.278</v>
      </c>
      <c r="E28" s="42">
        <v>83.031999999999996</v>
      </c>
      <c r="F28" s="42">
        <v>161.767</v>
      </c>
      <c r="G28" s="42">
        <v>6.4000000000000001E-2</v>
      </c>
      <c r="H28" s="42"/>
      <c r="I28" s="42">
        <f>'30.06.2018'!K28</f>
        <v>1.2</v>
      </c>
      <c r="J28" s="42">
        <v>0.77</v>
      </c>
      <c r="K28" s="42">
        <f>'30.06.2018'!M28</f>
        <v>1.1499999999999999</v>
      </c>
      <c r="L28" s="42">
        <v>1.38</v>
      </c>
      <c r="M28" s="42"/>
      <c r="N28" s="42"/>
      <c r="O28" s="42"/>
      <c r="P28" s="42"/>
      <c r="Q28" s="42">
        <v>53.636000000000003</v>
      </c>
      <c r="R28" s="42">
        <v>26.614999999999998</v>
      </c>
      <c r="S28" s="42">
        <v>1.1499999999999999</v>
      </c>
      <c r="T28" s="42">
        <v>100.179</v>
      </c>
      <c r="U28" s="42">
        <v>239.465</v>
      </c>
      <c r="V28" s="42">
        <v>8.7999999999999995E-2</v>
      </c>
      <c r="W28" s="42"/>
      <c r="X28" s="42"/>
      <c r="Y28" s="42"/>
      <c r="Z28" s="42"/>
      <c r="AA28" s="42"/>
      <c r="AB28" s="42"/>
      <c r="AC28">
        <f t="shared" si="4"/>
        <v>0</v>
      </c>
      <c r="AD28">
        <f t="shared" si="5"/>
        <v>0</v>
      </c>
      <c r="AE28">
        <f t="shared" si="6"/>
        <v>0</v>
      </c>
      <c r="AF28">
        <f t="shared" si="7"/>
        <v>0</v>
      </c>
      <c r="AG28" s="9">
        <f t="shared" ref="AG28:AG46" si="17">(Q28+W28)/B28</f>
        <v>0.62302965535666577</v>
      </c>
      <c r="AH28" s="9">
        <f t="shared" ref="AH28:AH46" si="18">(T28+Z28)/E28</f>
        <v>1.2065107428461317</v>
      </c>
      <c r="AI28" s="9">
        <f t="shared" ref="AI28:AI46" si="19">(R28+X28)/C28</f>
        <v>0.89567558472152109</v>
      </c>
      <c r="AJ28" s="9">
        <f t="shared" ref="AJ28:AJ46" si="20">(U28+V28+AA28+AB28)/(F28+G28)</f>
        <v>1.4802664508036163</v>
      </c>
    </row>
    <row r="29" spans="1:36" x14ac:dyDescent="0.25">
      <c r="A29" s="50" t="s">
        <v>50</v>
      </c>
      <c r="B29" s="42">
        <v>202.804</v>
      </c>
      <c r="C29" s="42">
        <v>88.013999999999996</v>
      </c>
      <c r="D29" s="42">
        <v>0</v>
      </c>
      <c r="E29" s="42">
        <v>201.33500000000001</v>
      </c>
      <c r="F29" s="42">
        <v>364.75099999999998</v>
      </c>
      <c r="G29" s="42">
        <v>0</v>
      </c>
      <c r="H29" s="42"/>
      <c r="I29" s="42">
        <f>'30.06.2018'!K29</f>
        <v>0.76</v>
      </c>
      <c r="J29" s="42">
        <v>0.77</v>
      </c>
      <c r="K29" s="42">
        <f>'30.06.2018'!M29</f>
        <v>1.1399999999999999</v>
      </c>
      <c r="L29" s="42">
        <v>0.64500000000000002</v>
      </c>
      <c r="M29" s="42">
        <v>0.91700000000000004</v>
      </c>
      <c r="N29" s="42">
        <v>0.91700000000000004</v>
      </c>
      <c r="O29" s="42">
        <v>0.77400000000000002</v>
      </c>
      <c r="P29" s="42">
        <v>0.77400000000000002</v>
      </c>
      <c r="Q29" s="42">
        <v>154.94200000000001</v>
      </c>
      <c r="R29" s="42">
        <v>67.242999999999995</v>
      </c>
      <c r="S29" s="42">
        <v>0</v>
      </c>
      <c r="T29" s="42">
        <v>129.86099999999999</v>
      </c>
      <c r="U29" s="42">
        <v>235.26400000000001</v>
      </c>
      <c r="V29" s="42">
        <v>0</v>
      </c>
      <c r="W29" s="42"/>
      <c r="X29" s="42"/>
      <c r="Y29" s="42"/>
      <c r="Z29" s="42"/>
      <c r="AA29" s="42"/>
      <c r="AB29" s="42"/>
      <c r="AC29">
        <f t="shared" si="4"/>
        <v>0</v>
      </c>
      <c r="AD29">
        <f t="shared" si="5"/>
        <v>0</v>
      </c>
      <c r="AE29">
        <f t="shared" si="6"/>
        <v>0</v>
      </c>
      <c r="AF29">
        <f t="shared" si="7"/>
        <v>0</v>
      </c>
      <c r="AG29" s="9">
        <f t="shared" si="17"/>
        <v>0.76399873769748139</v>
      </c>
      <c r="AH29" s="9">
        <f t="shared" si="18"/>
        <v>0.64499962748652739</v>
      </c>
      <c r="AI29" s="9">
        <f t="shared" si="19"/>
        <v>0.76400345399595515</v>
      </c>
      <c r="AJ29" s="9">
        <f t="shared" si="20"/>
        <v>0.64499891706945289</v>
      </c>
    </row>
    <row r="30" spans="1:36" x14ac:dyDescent="0.25">
      <c r="A30" s="50" t="s">
        <v>51</v>
      </c>
      <c r="B30" s="42"/>
      <c r="C30" s="42"/>
      <c r="D30" s="42"/>
      <c r="E30" s="42"/>
      <c r="F30" s="42"/>
      <c r="G30" s="42"/>
      <c r="H30" s="42"/>
      <c r="I30" s="42">
        <f>'30.06.2018'!K30</f>
        <v>2.09</v>
      </c>
      <c r="J30" s="42">
        <v>0.77</v>
      </c>
      <c r="K30" s="42">
        <f>'30.06.2018'!M30</f>
        <v>2.11</v>
      </c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G30" s="9"/>
      <c r="AH30" s="9"/>
      <c r="AI30" s="9"/>
      <c r="AJ30" s="9"/>
    </row>
    <row r="31" spans="1:36" x14ac:dyDescent="0.25">
      <c r="A31" s="50" t="s">
        <v>52</v>
      </c>
      <c r="B31" s="42"/>
      <c r="C31" s="42"/>
      <c r="D31" s="42"/>
      <c r="E31" s="42"/>
      <c r="F31" s="42"/>
      <c r="G31" s="42"/>
      <c r="H31" s="42"/>
      <c r="I31" s="42">
        <f>'30.06.2018'!K31</f>
        <v>0.95799999999999996</v>
      </c>
      <c r="J31" s="42">
        <v>0.77</v>
      </c>
      <c r="K31" s="42">
        <f>'30.06.2018'!M31</f>
        <v>1.2829999999999999</v>
      </c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G31" s="9"/>
      <c r="AH31" s="9"/>
      <c r="AI31" s="9"/>
      <c r="AJ31" s="9"/>
    </row>
    <row r="32" spans="1:36" x14ac:dyDescent="0.25">
      <c r="A32" s="50" t="s">
        <v>53</v>
      </c>
      <c r="B32" s="42">
        <v>82.738</v>
      </c>
      <c r="C32" s="42">
        <v>47.920999999999999</v>
      </c>
      <c r="D32" s="42">
        <v>0</v>
      </c>
      <c r="E32" s="42">
        <v>78.588999999999999</v>
      </c>
      <c r="F32" s="42">
        <v>75.173000000000002</v>
      </c>
      <c r="G32" s="42">
        <v>0</v>
      </c>
      <c r="H32" s="42"/>
      <c r="I32" s="42">
        <f>'30.06.2018'!K32</f>
        <v>1.272</v>
      </c>
      <c r="J32" s="42">
        <v>0.77</v>
      </c>
      <c r="K32" s="42">
        <f>'30.06.2018'!M32</f>
        <v>1.3120000000000001</v>
      </c>
      <c r="L32" s="42">
        <v>0.94</v>
      </c>
      <c r="M32" s="42">
        <v>0.85</v>
      </c>
      <c r="N32" s="42">
        <v>0.85</v>
      </c>
      <c r="O32" s="42">
        <v>1.1299999999999999</v>
      </c>
      <c r="P32" s="42">
        <v>1.1299999999999999</v>
      </c>
      <c r="Q32" s="42">
        <v>60.081000000000003</v>
      </c>
      <c r="R32" s="42">
        <v>34.343000000000004</v>
      </c>
      <c r="S32" s="42">
        <v>0</v>
      </c>
      <c r="T32" s="42">
        <v>71.887</v>
      </c>
      <c r="U32" s="42">
        <v>70.387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>
        <f t="shared" si="4"/>
        <v>0</v>
      </c>
      <c r="AD32">
        <f t="shared" si="5"/>
        <v>0</v>
      </c>
      <c r="AE32">
        <f t="shared" si="6"/>
        <v>0</v>
      </c>
      <c r="AF32">
        <f t="shared" si="7"/>
        <v>0</v>
      </c>
      <c r="AG32" s="9">
        <f t="shared" si="17"/>
        <v>0.72615968478812642</v>
      </c>
      <c r="AH32" s="9">
        <f t="shared" si="18"/>
        <v>0.91472088969194165</v>
      </c>
      <c r="AI32" s="9">
        <f t="shared" si="19"/>
        <v>0.71665866739007955</v>
      </c>
      <c r="AJ32" s="9">
        <f t="shared" si="20"/>
        <v>0.93633352400462933</v>
      </c>
    </row>
    <row r="33" spans="1:36" x14ac:dyDescent="0.25">
      <c r="A33" s="50" t="s">
        <v>54</v>
      </c>
      <c r="B33" s="42">
        <v>64.039000000000001</v>
      </c>
      <c r="C33" s="42">
        <v>43.48</v>
      </c>
      <c r="D33" s="42"/>
      <c r="E33" s="42">
        <v>50.304000000000002</v>
      </c>
      <c r="F33" s="42">
        <v>116.218</v>
      </c>
      <c r="G33" s="42"/>
      <c r="H33" s="42"/>
      <c r="I33" s="42">
        <f>'30.06.2018'!K33</f>
        <v>0.93</v>
      </c>
      <c r="J33" s="42">
        <v>0.77</v>
      </c>
      <c r="K33" s="42">
        <f>'30.06.2018'!M33</f>
        <v>0.83</v>
      </c>
      <c r="L33" s="42">
        <v>2</v>
      </c>
      <c r="M33" s="42">
        <v>1.3680000000000001</v>
      </c>
      <c r="N33" s="42">
        <v>1.548</v>
      </c>
      <c r="O33" s="42">
        <v>1.3680000000000001</v>
      </c>
      <c r="P33" s="42">
        <v>2.4</v>
      </c>
      <c r="Q33" s="42">
        <v>72.759</v>
      </c>
      <c r="R33" s="42">
        <v>56.183</v>
      </c>
      <c r="S33" s="42"/>
      <c r="T33" s="42">
        <v>57.56</v>
      </c>
      <c r="U33" s="42">
        <v>232.012</v>
      </c>
      <c r="V33" s="42"/>
      <c r="W33" s="42"/>
      <c r="X33" s="42"/>
      <c r="Y33" s="42"/>
      <c r="Z33" s="42"/>
      <c r="AA33" s="42"/>
      <c r="AB33" s="42"/>
      <c r="AC33">
        <v>0</v>
      </c>
      <c r="AD33">
        <v>0</v>
      </c>
      <c r="AE33">
        <v>0</v>
      </c>
      <c r="AF33">
        <v>0</v>
      </c>
      <c r="AG33" s="9">
        <f t="shared" si="17"/>
        <v>1.1361670232202252</v>
      </c>
      <c r="AH33" s="9">
        <f t="shared" si="18"/>
        <v>1.1442430025445292</v>
      </c>
      <c r="AI33" s="9">
        <f t="shared" si="19"/>
        <v>1.2921573137074518</v>
      </c>
      <c r="AJ33" s="9">
        <f t="shared" si="20"/>
        <v>1.9963516839043864</v>
      </c>
    </row>
    <row r="34" spans="1:36" x14ac:dyDescent="0.25">
      <c r="A34" s="50" t="s">
        <v>55</v>
      </c>
      <c r="B34" s="42">
        <v>279.01499999999999</v>
      </c>
      <c r="C34" s="42">
        <v>35.755000000000003</v>
      </c>
      <c r="D34" s="42">
        <v>0</v>
      </c>
      <c r="E34" s="42">
        <v>278.822</v>
      </c>
      <c r="F34" s="42">
        <v>89.075999999999993</v>
      </c>
      <c r="G34" s="42">
        <v>0</v>
      </c>
      <c r="H34" s="42">
        <v>331.53100000000001</v>
      </c>
      <c r="I34" s="42">
        <f>'30.06.2018'!K34</f>
        <v>1.1200000000000001</v>
      </c>
      <c r="J34" s="42">
        <v>0.77</v>
      </c>
      <c r="K34" s="42">
        <f>'30.06.2018'!M34</f>
        <v>1.69</v>
      </c>
      <c r="L34" s="42">
        <v>0.75</v>
      </c>
      <c r="M34" s="42">
        <v>0.92400000000000004</v>
      </c>
      <c r="N34" s="42">
        <v>1.0680000000000001</v>
      </c>
      <c r="O34" s="42">
        <v>0.70799999999999996</v>
      </c>
      <c r="P34" s="42">
        <v>0.9</v>
      </c>
      <c r="Q34" s="42">
        <v>212.327</v>
      </c>
      <c r="R34" s="42">
        <v>31.821999999999999</v>
      </c>
      <c r="S34" s="42">
        <v>0</v>
      </c>
      <c r="T34" s="42">
        <v>162.58099999999999</v>
      </c>
      <c r="U34" s="42">
        <v>76.38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>
        <f t="shared" si="4"/>
        <v>0</v>
      </c>
      <c r="AD34">
        <f t="shared" si="5"/>
        <v>0</v>
      </c>
      <c r="AE34">
        <f t="shared" si="6"/>
        <v>0</v>
      </c>
      <c r="AF34">
        <f t="shared" si="7"/>
        <v>0</v>
      </c>
      <c r="AG34" s="9">
        <f t="shared" si="17"/>
        <v>0.76098776051466765</v>
      </c>
      <c r="AH34" s="9">
        <f t="shared" si="18"/>
        <v>0.58309961193879967</v>
      </c>
      <c r="AI34" s="9">
        <f t="shared" si="19"/>
        <v>0.89000139840581727</v>
      </c>
      <c r="AJ34" s="9">
        <f t="shared" si="20"/>
        <v>0.85747002559612018</v>
      </c>
    </row>
    <row r="35" spans="1:36" x14ac:dyDescent="0.25">
      <c r="A35" s="50" t="s">
        <v>56</v>
      </c>
      <c r="B35" s="42">
        <v>85.986000000000004</v>
      </c>
      <c r="C35" s="42">
        <v>22.3</v>
      </c>
      <c r="D35" s="42">
        <v>0</v>
      </c>
      <c r="E35" s="42">
        <v>74.53</v>
      </c>
      <c r="F35" s="42">
        <v>21.016999999999999</v>
      </c>
      <c r="G35" s="42">
        <v>0</v>
      </c>
      <c r="H35" s="42">
        <v>87.019000000000005</v>
      </c>
      <c r="I35" s="42">
        <f>'30.06.2018'!K35</f>
        <v>0.95</v>
      </c>
      <c r="J35" s="42">
        <v>0.77</v>
      </c>
      <c r="K35" s="42">
        <f>'30.06.2018'!M35</f>
        <v>0.78</v>
      </c>
      <c r="L35" s="42">
        <v>2.5299999999999998</v>
      </c>
      <c r="M35" s="42">
        <v>1.0680000000000001</v>
      </c>
      <c r="N35" s="42">
        <v>2.028</v>
      </c>
      <c r="O35" s="42">
        <v>1.5840000000000001</v>
      </c>
      <c r="P35" s="42">
        <v>3.036</v>
      </c>
      <c r="Q35" s="42">
        <v>78.753</v>
      </c>
      <c r="R35" s="42">
        <v>34.359000000000002</v>
      </c>
      <c r="S35" s="42"/>
      <c r="T35" s="42">
        <v>101.633</v>
      </c>
      <c r="U35" s="42">
        <v>48.17</v>
      </c>
      <c r="V35" s="42"/>
      <c r="W35" s="42"/>
      <c r="X35" s="42"/>
      <c r="Y35" s="42"/>
      <c r="Z35" s="42"/>
      <c r="AA35" s="42"/>
      <c r="AB35" s="42"/>
      <c r="AC35">
        <f t="shared" si="4"/>
        <v>0</v>
      </c>
      <c r="AD35">
        <f t="shared" si="5"/>
        <v>0</v>
      </c>
      <c r="AE35">
        <f t="shared" si="6"/>
        <v>0</v>
      </c>
      <c r="AF35">
        <f t="shared" si="7"/>
        <v>0</v>
      </c>
      <c r="AG35" s="9">
        <f t="shared" si="17"/>
        <v>0.91588165515316444</v>
      </c>
      <c r="AH35" s="9">
        <f t="shared" si="18"/>
        <v>1.3636522205823158</v>
      </c>
      <c r="AI35" s="9">
        <f t="shared" si="19"/>
        <v>1.540762331838565</v>
      </c>
      <c r="AJ35" s="9">
        <f t="shared" si="20"/>
        <v>2.2919541323690349</v>
      </c>
    </row>
    <row r="36" spans="1:36" x14ac:dyDescent="0.25">
      <c r="A36" s="50" t="s">
        <v>57</v>
      </c>
      <c r="B36" s="42">
        <v>6860</v>
      </c>
      <c r="C36" s="42">
        <v>2735</v>
      </c>
      <c r="D36" s="42">
        <v>0</v>
      </c>
      <c r="E36" s="42">
        <v>6832</v>
      </c>
      <c r="F36" s="42">
        <v>5116</v>
      </c>
      <c r="G36" s="42">
        <v>0</v>
      </c>
      <c r="H36" s="42">
        <v>10903</v>
      </c>
      <c r="I36" s="42">
        <f>'30.06.2018'!K36</f>
        <v>0.9</v>
      </c>
      <c r="J36" s="42">
        <v>0.77</v>
      </c>
      <c r="K36" s="42">
        <f>'30.06.2018'!M36</f>
        <v>1.18</v>
      </c>
      <c r="L36" s="42">
        <v>1.72</v>
      </c>
      <c r="M36" s="42">
        <v>1.1399999999999999</v>
      </c>
      <c r="N36" s="42">
        <v>2.78</v>
      </c>
      <c r="O36" s="42">
        <v>0.94</v>
      </c>
      <c r="P36" s="42">
        <v>2.06</v>
      </c>
      <c r="Q36" s="42">
        <v>6517</v>
      </c>
      <c r="R36" s="42">
        <v>5806</v>
      </c>
      <c r="S36" s="42">
        <v>0</v>
      </c>
      <c r="T36" s="42">
        <v>5329</v>
      </c>
      <c r="U36" s="42">
        <v>7493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>
        <f t="shared" si="4"/>
        <v>0</v>
      </c>
      <c r="AD36">
        <f t="shared" si="5"/>
        <v>0</v>
      </c>
      <c r="AE36">
        <f t="shared" si="6"/>
        <v>0</v>
      </c>
      <c r="AF36">
        <f t="shared" si="7"/>
        <v>0</v>
      </c>
      <c r="AG36" s="9">
        <f t="shared" si="17"/>
        <v>0.95</v>
      </c>
      <c r="AH36" s="9">
        <f t="shared" si="18"/>
        <v>0.78000585480093676</v>
      </c>
      <c r="AI36" s="9">
        <f t="shared" si="19"/>
        <v>2.122851919561243</v>
      </c>
      <c r="AJ36" s="9">
        <f t="shared" si="20"/>
        <v>1.4646207974980454</v>
      </c>
    </row>
    <row r="37" spans="1:36" x14ac:dyDescent="0.25">
      <c r="A37" s="50" t="s">
        <v>58</v>
      </c>
      <c r="B37" s="42">
        <v>63.982999999999997</v>
      </c>
      <c r="C37" s="42">
        <v>39.924999999999997</v>
      </c>
      <c r="D37" s="42">
        <v>0</v>
      </c>
      <c r="E37" s="42">
        <v>56.715000000000003</v>
      </c>
      <c r="F37" s="42">
        <v>39.075000000000003</v>
      </c>
      <c r="G37" s="42">
        <v>0</v>
      </c>
      <c r="H37" s="42"/>
      <c r="I37" s="42">
        <f>'30.06.2018'!K37</f>
        <v>0.61599999999999999</v>
      </c>
      <c r="J37" s="42">
        <v>0.77</v>
      </c>
      <c r="K37" s="42">
        <f>'30.06.2018'!M37</f>
        <v>1.08</v>
      </c>
      <c r="L37" s="42">
        <v>1.33</v>
      </c>
      <c r="M37" s="42">
        <v>1.07</v>
      </c>
      <c r="N37" s="42">
        <v>1.26</v>
      </c>
      <c r="O37" s="42">
        <v>1.35</v>
      </c>
      <c r="P37" s="42">
        <v>1.59</v>
      </c>
      <c r="Q37" s="42">
        <v>57.072000000000003</v>
      </c>
      <c r="R37" s="42">
        <v>41.920999999999999</v>
      </c>
      <c r="S37" s="42">
        <v>0</v>
      </c>
      <c r="T37" s="42">
        <v>63.807000000000002</v>
      </c>
      <c r="U37" s="42">
        <v>51.774999999999999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>
        <f t="shared" si="4"/>
        <v>0</v>
      </c>
      <c r="AD37">
        <f t="shared" si="5"/>
        <v>0</v>
      </c>
      <c r="AE37">
        <f t="shared" si="6"/>
        <v>0</v>
      </c>
      <c r="AF37">
        <f t="shared" si="7"/>
        <v>0</v>
      </c>
      <c r="AG37" s="9">
        <f t="shared" si="17"/>
        <v>0.89198693402935159</v>
      </c>
      <c r="AH37" s="9">
        <f t="shared" si="18"/>
        <v>1.125046284051838</v>
      </c>
      <c r="AI37" s="9">
        <f t="shared" si="19"/>
        <v>1.0499937382592361</v>
      </c>
      <c r="AJ37" s="9">
        <f t="shared" si="20"/>
        <v>1.3250159948816378</v>
      </c>
    </row>
    <row r="38" spans="1:36" x14ac:dyDescent="0.25">
      <c r="A38" s="50" t="s">
        <v>59</v>
      </c>
      <c r="B38" s="57">
        <v>1423.1279999999999</v>
      </c>
      <c r="C38" s="42">
        <v>744.68799999999999</v>
      </c>
      <c r="D38" s="42">
        <v>0</v>
      </c>
      <c r="E38" s="42">
        <v>1425.3440000000001</v>
      </c>
      <c r="F38" s="42">
        <v>959.87400000000002</v>
      </c>
      <c r="G38" s="42">
        <v>0</v>
      </c>
      <c r="H38" s="42">
        <v>1802.748</v>
      </c>
      <c r="I38" s="42">
        <f>'30.06.2018'!K38</f>
        <v>1.32</v>
      </c>
      <c r="J38" s="42">
        <v>0.77</v>
      </c>
      <c r="K38" s="42">
        <f>'30.06.2018'!M38</f>
        <v>1.89</v>
      </c>
      <c r="L38" s="42">
        <v>1</v>
      </c>
      <c r="M38" s="42">
        <v>0.69599999999999995</v>
      </c>
      <c r="N38" s="42">
        <v>0.69599999999999995</v>
      </c>
      <c r="O38" s="42">
        <v>1.2</v>
      </c>
      <c r="P38" s="42">
        <v>1.2</v>
      </c>
      <c r="Q38" s="42">
        <v>826.00599999999997</v>
      </c>
      <c r="R38" s="42">
        <v>432.24200000000002</v>
      </c>
      <c r="S38" s="42">
        <v>0</v>
      </c>
      <c r="T38" s="42">
        <v>1425.355</v>
      </c>
      <c r="U38" s="42">
        <v>1272.337</v>
      </c>
      <c r="V38" s="42"/>
      <c r="W38" s="42"/>
      <c r="X38" s="42"/>
      <c r="Y38" s="42"/>
      <c r="Z38" s="42"/>
      <c r="AA38" s="42"/>
      <c r="AB38" s="42"/>
      <c r="AC38">
        <f t="shared" si="4"/>
        <v>0</v>
      </c>
      <c r="AD38">
        <f t="shared" si="5"/>
        <v>0</v>
      </c>
      <c r="AE38">
        <f t="shared" si="6"/>
        <v>0</v>
      </c>
      <c r="AF38">
        <f t="shared" si="7"/>
        <v>0</v>
      </c>
      <c r="AG38" s="9">
        <f t="shared" si="17"/>
        <v>0.58041581642691309</v>
      </c>
      <c r="AH38" s="9">
        <f t="shared" si="18"/>
        <v>1.0000077174352295</v>
      </c>
      <c r="AI38" s="9">
        <f t="shared" si="19"/>
        <v>0.58043368497948133</v>
      </c>
      <c r="AJ38" s="9">
        <f t="shared" si="20"/>
        <v>1.3255250168251249</v>
      </c>
    </row>
    <row r="39" spans="1:36" x14ac:dyDescent="0.25">
      <c r="A39" s="50" t="s">
        <v>60</v>
      </c>
      <c r="B39" s="42">
        <v>20.646000000000001</v>
      </c>
      <c r="C39" s="42">
        <v>6.5039999999999996</v>
      </c>
      <c r="D39" s="42">
        <v>0</v>
      </c>
      <c r="E39" s="42">
        <v>19.945</v>
      </c>
      <c r="F39" s="42">
        <v>6.3179999999999996</v>
      </c>
      <c r="G39" s="42">
        <v>0</v>
      </c>
      <c r="H39" s="42"/>
      <c r="I39" s="43">
        <f>'30.06.2018'!K39</f>
        <v>1.361</v>
      </c>
      <c r="J39" s="43">
        <v>0.77</v>
      </c>
      <c r="K39" s="43">
        <f>'30.06.2018'!M39</f>
        <v>2.0310000000000001</v>
      </c>
      <c r="L39" s="42">
        <v>1.3540000000000001</v>
      </c>
      <c r="M39" s="42">
        <v>0.84</v>
      </c>
      <c r="N39" s="42">
        <v>0.84</v>
      </c>
      <c r="O39" s="42">
        <v>1.62</v>
      </c>
      <c r="P39" s="42">
        <v>1.62</v>
      </c>
      <c r="Q39" s="42">
        <v>14.535</v>
      </c>
      <c r="R39" s="42">
        <v>4.5789999999999997</v>
      </c>
      <c r="S39" s="42">
        <v>0</v>
      </c>
      <c r="T39" s="42">
        <v>27.006</v>
      </c>
      <c r="U39" s="42">
        <v>8.5540000000000003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>
        <f t="shared" si="4"/>
        <v>0</v>
      </c>
      <c r="AD39">
        <f t="shared" si="5"/>
        <v>0</v>
      </c>
      <c r="AE39">
        <f t="shared" si="6"/>
        <v>0</v>
      </c>
      <c r="AF39">
        <f t="shared" si="7"/>
        <v>0</v>
      </c>
      <c r="AG39" s="9">
        <f t="shared" si="17"/>
        <v>0.70401046207497819</v>
      </c>
      <c r="AH39" s="9">
        <f t="shared" si="18"/>
        <v>1.3540235648032088</v>
      </c>
      <c r="AI39" s="9">
        <f t="shared" si="19"/>
        <v>0.70402829028290281</v>
      </c>
      <c r="AJ39" s="9">
        <f t="shared" si="20"/>
        <v>1.3539094650205763</v>
      </c>
    </row>
    <row r="40" spans="1:36" x14ac:dyDescent="0.25">
      <c r="A40" s="50" t="s">
        <v>61</v>
      </c>
      <c r="B40" s="42">
        <v>69.224000000000004</v>
      </c>
      <c r="C40" s="42">
        <v>16.905999999999999</v>
      </c>
      <c r="D40" s="42">
        <v>3.0870000000000002</v>
      </c>
      <c r="E40" s="42">
        <v>75.018000000000001</v>
      </c>
      <c r="F40" s="42">
        <v>16.988</v>
      </c>
      <c r="G40" s="42">
        <v>17.923999999999999</v>
      </c>
      <c r="H40" s="42"/>
      <c r="I40" s="42">
        <f>'30.06.2018'!K40</f>
        <v>1.1379999999999999</v>
      </c>
      <c r="J40" s="42">
        <v>0.77</v>
      </c>
      <c r="K40" s="42">
        <f>'30.06.2018'!M40</f>
        <v>1.357</v>
      </c>
      <c r="L40" s="42">
        <v>1.052</v>
      </c>
      <c r="M40" s="42">
        <v>0.96499999999999997</v>
      </c>
      <c r="N40" s="42">
        <v>1.1559999999999999</v>
      </c>
      <c r="O40" s="42">
        <v>1.0840000000000001</v>
      </c>
      <c r="P40" s="42">
        <v>1.262</v>
      </c>
      <c r="Q40" s="42">
        <v>55.219000000000001</v>
      </c>
      <c r="R40" s="42">
        <v>16.114000000000001</v>
      </c>
      <c r="S40" s="42">
        <v>2.863</v>
      </c>
      <c r="T40" s="42">
        <v>67.652000000000001</v>
      </c>
      <c r="U40" s="42">
        <v>17.904</v>
      </c>
      <c r="V40" s="42">
        <v>18.876999999999999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>
        <f t="shared" si="4"/>
        <v>0</v>
      </c>
      <c r="AD40">
        <f t="shared" si="5"/>
        <v>0</v>
      </c>
      <c r="AE40">
        <f t="shared" si="6"/>
        <v>0</v>
      </c>
      <c r="AF40">
        <f t="shared" si="7"/>
        <v>0</v>
      </c>
      <c r="AG40" s="9">
        <f t="shared" si="17"/>
        <v>0.79768577372009708</v>
      </c>
      <c r="AH40" s="9">
        <f t="shared" si="18"/>
        <v>0.90181023221093604</v>
      </c>
      <c r="AI40" s="9">
        <f t="shared" si="19"/>
        <v>0.95315272684254126</v>
      </c>
      <c r="AJ40" s="9">
        <f t="shared" si="20"/>
        <v>1.0535346012832263</v>
      </c>
    </row>
    <row r="41" spans="1:36" x14ac:dyDescent="0.25">
      <c r="A41" s="50" t="s">
        <v>103</v>
      </c>
      <c r="B41" s="42">
        <v>122.01300000000001</v>
      </c>
      <c r="C41" s="42">
        <v>34.591000000000001</v>
      </c>
      <c r="D41" s="42">
        <v>0</v>
      </c>
      <c r="E41" s="42">
        <v>118.628</v>
      </c>
      <c r="F41" s="42">
        <v>52.676000000000002</v>
      </c>
      <c r="G41" s="42">
        <v>0</v>
      </c>
      <c r="H41" s="42"/>
      <c r="I41" s="42">
        <f>'30.06.2018'!K41</f>
        <v>1</v>
      </c>
      <c r="J41" s="42">
        <v>0.77</v>
      </c>
      <c r="K41" s="42">
        <f>'30.06.2018'!M41</f>
        <v>1.63</v>
      </c>
      <c r="L41" s="42">
        <v>1.18</v>
      </c>
      <c r="M41" s="42">
        <v>1.21</v>
      </c>
      <c r="N41" s="42">
        <v>1.21</v>
      </c>
      <c r="O41" s="42">
        <v>1.42</v>
      </c>
      <c r="P41" s="42">
        <v>1.42</v>
      </c>
      <c r="Q41" s="42">
        <v>122.947</v>
      </c>
      <c r="R41" s="42">
        <v>34.886000000000003</v>
      </c>
      <c r="S41" s="42">
        <v>0</v>
      </c>
      <c r="T41" s="42">
        <v>139.62799999999999</v>
      </c>
      <c r="U41" s="42">
        <v>61.500999999999998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/>
      <c r="AC41">
        <f t="shared" si="4"/>
        <v>0</v>
      </c>
      <c r="AD41">
        <f t="shared" si="5"/>
        <v>0</v>
      </c>
      <c r="AE41">
        <f t="shared" si="6"/>
        <v>0</v>
      </c>
      <c r="AF41">
        <f t="shared" si="7"/>
        <v>0</v>
      </c>
      <c r="AG41" s="9">
        <f t="shared" si="17"/>
        <v>1.0076549220165065</v>
      </c>
      <c r="AH41" s="9">
        <f t="shared" si="18"/>
        <v>1.1770239741039215</v>
      </c>
      <c r="AI41" s="9">
        <f t="shared" si="19"/>
        <v>1.0085282298863867</v>
      </c>
      <c r="AJ41" s="9">
        <f t="shared" si="20"/>
        <v>1.1675336016402156</v>
      </c>
    </row>
    <row r="42" spans="1:36" x14ac:dyDescent="0.25">
      <c r="A42" s="50" t="s">
        <v>62</v>
      </c>
      <c r="B42" s="42">
        <v>25.544</v>
      </c>
      <c r="C42" s="42">
        <v>8.86</v>
      </c>
      <c r="D42" s="42">
        <v>0</v>
      </c>
      <c r="E42" s="42">
        <v>24.933</v>
      </c>
      <c r="F42" s="42">
        <v>10.736000000000001</v>
      </c>
      <c r="G42" s="42">
        <v>0</v>
      </c>
      <c r="H42" s="42"/>
      <c r="I42" s="42">
        <f>'30.06.2018'!K42</f>
        <v>0.879</v>
      </c>
      <c r="J42" s="42">
        <v>0.77</v>
      </c>
      <c r="K42" s="42">
        <f>'30.06.2018'!M42</f>
        <v>1.915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G42" s="9"/>
      <c r="AH42" s="9"/>
      <c r="AI42" s="9"/>
      <c r="AJ42" s="9"/>
    </row>
    <row r="43" spans="1:36" x14ac:dyDescent="0.25">
      <c r="A43" s="50" t="s">
        <v>63</v>
      </c>
      <c r="B43" s="42">
        <v>25.544</v>
      </c>
      <c r="C43" s="42">
        <v>8.86</v>
      </c>
      <c r="D43" s="42">
        <v>0</v>
      </c>
      <c r="E43" s="42">
        <v>24.933</v>
      </c>
      <c r="F43" s="42">
        <v>10.736000000000001</v>
      </c>
      <c r="G43" s="42">
        <v>0</v>
      </c>
      <c r="H43" s="42"/>
      <c r="I43" s="42">
        <f>'30.06.2018'!K43</f>
        <v>0.81</v>
      </c>
      <c r="J43" s="42">
        <v>0.77</v>
      </c>
      <c r="K43" s="42">
        <f>'30.06.2018'!M43</f>
        <v>1.55</v>
      </c>
      <c r="L43" s="42">
        <v>0.95</v>
      </c>
      <c r="M43" s="42">
        <v>0.92</v>
      </c>
      <c r="N43" s="42">
        <v>0.92</v>
      </c>
      <c r="O43" s="42">
        <v>1.1399999999999999</v>
      </c>
      <c r="P43" s="42">
        <v>1.1399999999999999</v>
      </c>
      <c r="Q43" s="42">
        <v>19.747</v>
      </c>
      <c r="R43" s="42">
        <v>6.851</v>
      </c>
      <c r="S43" s="42">
        <v>0</v>
      </c>
      <c r="T43" s="42">
        <v>23.736000000000001</v>
      </c>
      <c r="U43" s="42">
        <v>10.506</v>
      </c>
      <c r="V43" s="42">
        <v>0</v>
      </c>
      <c r="W43" s="42"/>
      <c r="X43" s="42"/>
      <c r="Y43" s="42"/>
      <c r="Z43" s="42"/>
      <c r="AA43" s="42"/>
      <c r="AB43" s="42"/>
      <c r="AC43">
        <f t="shared" si="4"/>
        <v>0</v>
      </c>
      <c r="AD43">
        <f t="shared" si="5"/>
        <v>0</v>
      </c>
      <c r="AE43">
        <f t="shared" si="6"/>
        <v>0</v>
      </c>
      <c r="AF43">
        <f t="shared" si="7"/>
        <v>0</v>
      </c>
      <c r="AG43" s="9">
        <f t="shared" si="17"/>
        <v>0.7730582524271844</v>
      </c>
      <c r="AH43" s="9">
        <f t="shared" si="18"/>
        <v>0.9519913367825773</v>
      </c>
      <c r="AI43" s="9">
        <f t="shared" si="19"/>
        <v>0.77325056433408579</v>
      </c>
      <c r="AJ43" s="9">
        <f t="shared" si="20"/>
        <v>0.97857675111773468</v>
      </c>
    </row>
    <row r="44" spans="1:36" x14ac:dyDescent="0.25">
      <c r="A44" s="50" t="s">
        <v>64</v>
      </c>
      <c r="B44" s="42">
        <v>6.14</v>
      </c>
      <c r="C44" s="42">
        <v>1.3240000000000001</v>
      </c>
      <c r="D44" s="42">
        <v>2.9000000000000001E-2</v>
      </c>
      <c r="E44" s="42">
        <v>2.3650000000000002</v>
      </c>
      <c r="F44" s="42">
        <v>5.2249999999999996</v>
      </c>
      <c r="G44" s="42">
        <v>0</v>
      </c>
      <c r="H44" s="42"/>
      <c r="I44" s="42">
        <f>'30.06.2018'!K44</f>
        <v>1.75</v>
      </c>
      <c r="J44" s="42">
        <v>0.77</v>
      </c>
      <c r="K44" s="42">
        <f>'30.06.2018'!M44</f>
        <v>3.1</v>
      </c>
      <c r="L44" s="42">
        <v>1.65</v>
      </c>
      <c r="M44" s="42">
        <v>1.1160000000000001</v>
      </c>
      <c r="N44" s="42">
        <v>1.1160000000000001</v>
      </c>
      <c r="O44" s="42">
        <v>1.98</v>
      </c>
      <c r="P44" s="42">
        <v>1.98</v>
      </c>
      <c r="Q44" s="42">
        <v>5.7110000000000003</v>
      </c>
      <c r="R44" s="42">
        <v>1.2310000000000001</v>
      </c>
      <c r="S44" s="42">
        <v>2.7E-2</v>
      </c>
      <c r="T44" s="42">
        <v>3.9020000000000001</v>
      </c>
      <c r="U44" s="42">
        <v>8.6210000000000004</v>
      </c>
      <c r="V44" s="42">
        <v>0</v>
      </c>
      <c r="W44" s="63">
        <v>9.2579999999999991</v>
      </c>
      <c r="X44" s="42">
        <v>0.32900000000000001</v>
      </c>
      <c r="Y44" s="42">
        <v>1.6E-2</v>
      </c>
      <c r="Z44" s="42">
        <v>0.45500000000000002</v>
      </c>
      <c r="AA44" s="42">
        <v>5.2999999999999999E-2</v>
      </c>
      <c r="AB44" s="42">
        <v>0</v>
      </c>
      <c r="AC44">
        <f t="shared" si="4"/>
        <v>1.5078175895765471</v>
      </c>
      <c r="AD44">
        <f t="shared" si="5"/>
        <v>0.1923890063424947</v>
      </c>
      <c r="AE44">
        <f t="shared" si="6"/>
        <v>0.25498891352549891</v>
      </c>
      <c r="AF44">
        <f t="shared" si="7"/>
        <v>1.014354066985646E-2</v>
      </c>
      <c r="AG44" s="9">
        <f t="shared" si="17"/>
        <v>2.4379478827361565</v>
      </c>
      <c r="AH44" s="9">
        <f t="shared" si="18"/>
        <v>1.8422832980972514</v>
      </c>
      <c r="AI44" s="9">
        <f t="shared" si="19"/>
        <v>1.1782477341389728</v>
      </c>
      <c r="AJ44" s="9">
        <f t="shared" si="20"/>
        <v>1.6600956937799047</v>
      </c>
    </row>
    <row r="45" spans="1:36" x14ac:dyDescent="0.25">
      <c r="A45" s="50" t="s">
        <v>65</v>
      </c>
      <c r="B45" s="42">
        <v>274.10300000000001</v>
      </c>
      <c r="C45" s="42">
        <v>56.46</v>
      </c>
      <c r="D45" s="42">
        <v>0</v>
      </c>
      <c r="E45" s="42">
        <v>267.08100000000002</v>
      </c>
      <c r="F45" s="42">
        <v>65.215000000000003</v>
      </c>
      <c r="G45" s="42">
        <v>0</v>
      </c>
      <c r="H45" s="42"/>
      <c r="I45" s="42">
        <f>'30.06.2018'!K45</f>
        <v>1.25</v>
      </c>
      <c r="J45" s="42">
        <v>0.77</v>
      </c>
      <c r="K45" s="42">
        <f>'30.06.2018'!M45</f>
        <v>1.95</v>
      </c>
      <c r="L45" s="42">
        <v>2.2000000000000002</v>
      </c>
      <c r="M45" s="42">
        <v>1.5</v>
      </c>
      <c r="N45" s="42">
        <v>1.76</v>
      </c>
      <c r="O45" s="42">
        <v>2.34</v>
      </c>
      <c r="P45" s="42">
        <v>2.64</v>
      </c>
      <c r="Q45" s="42">
        <v>343.35399999999998</v>
      </c>
      <c r="R45" s="42">
        <v>92.013000000000005</v>
      </c>
      <c r="S45" s="42">
        <v>0</v>
      </c>
      <c r="T45" s="42">
        <v>495.00299999999999</v>
      </c>
      <c r="U45" s="42">
        <v>120.42400000000001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>
        <f t="shared" si="4"/>
        <v>0</v>
      </c>
      <c r="AD45">
        <f t="shared" si="5"/>
        <v>0</v>
      </c>
      <c r="AE45">
        <f t="shared" si="6"/>
        <v>0</v>
      </c>
      <c r="AF45">
        <f t="shared" si="7"/>
        <v>0</v>
      </c>
      <c r="AG45" s="9">
        <f t="shared" si="17"/>
        <v>1.2526459031823802</v>
      </c>
      <c r="AH45" s="9">
        <f t="shared" si="18"/>
        <v>1.8533815584036302</v>
      </c>
      <c r="AI45" s="9">
        <f t="shared" si="19"/>
        <v>1.629702444208289</v>
      </c>
      <c r="AJ45" s="9">
        <f t="shared" si="20"/>
        <v>1.8465690408648316</v>
      </c>
    </row>
    <row r="46" spans="1:36" x14ac:dyDescent="0.25">
      <c r="A46" s="50" t="s">
        <v>66</v>
      </c>
      <c r="B46" s="42">
        <v>243.86699999999999</v>
      </c>
      <c r="C46" s="42">
        <v>93.9</v>
      </c>
      <c r="D46" s="42">
        <v>0.112</v>
      </c>
      <c r="E46" s="42">
        <v>246.12700000000001</v>
      </c>
      <c r="F46" s="42">
        <v>183.131</v>
      </c>
      <c r="G46" s="42">
        <v>9.6000000000000002E-2</v>
      </c>
      <c r="H46" s="42"/>
      <c r="I46" s="42">
        <f>'30.06.2018'!K46</f>
        <v>0.77</v>
      </c>
      <c r="J46" s="42">
        <v>0.77</v>
      </c>
      <c r="K46" s="42">
        <f>'30.06.2018'!M46</f>
        <v>1.08</v>
      </c>
      <c r="L46" s="42">
        <v>0.99</v>
      </c>
      <c r="M46" s="42">
        <v>0.92</v>
      </c>
      <c r="N46" s="42">
        <v>0.92</v>
      </c>
      <c r="O46" s="42">
        <v>1.19</v>
      </c>
      <c r="P46" s="42">
        <v>1.19</v>
      </c>
      <c r="Q46" s="42">
        <v>184.74299999999999</v>
      </c>
      <c r="R46" s="42">
        <v>71.406000000000006</v>
      </c>
      <c r="S46" s="42">
        <v>8.5000000000000006E-2</v>
      </c>
      <c r="T46" s="42">
        <v>240.22800000000001</v>
      </c>
      <c r="U46" s="42">
        <v>236.751</v>
      </c>
      <c r="V46" s="42">
        <v>9.4E-2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>
        <f t="shared" si="4"/>
        <v>0</v>
      </c>
      <c r="AD46">
        <f t="shared" si="5"/>
        <v>0</v>
      </c>
      <c r="AE46">
        <f t="shared" si="6"/>
        <v>0</v>
      </c>
      <c r="AF46">
        <f t="shared" si="7"/>
        <v>0</v>
      </c>
      <c r="AG46" s="9">
        <f t="shared" si="17"/>
        <v>0.75755637294098832</v>
      </c>
      <c r="AH46" s="9">
        <f t="shared" si="18"/>
        <v>0.97603269856618735</v>
      </c>
      <c r="AI46" s="9">
        <f t="shared" si="19"/>
        <v>0.76044728434504794</v>
      </c>
      <c r="AJ46" s="9">
        <f t="shared" si="20"/>
        <v>1.2926315444776151</v>
      </c>
    </row>
    <row r="47" spans="1:36" x14ac:dyDescent="0.25">
      <c r="A47" s="50" t="s">
        <v>101</v>
      </c>
      <c r="B47" s="42">
        <v>243.86699999999999</v>
      </c>
      <c r="C47" s="42">
        <v>93.9</v>
      </c>
      <c r="D47" s="42">
        <v>0.112</v>
      </c>
      <c r="E47" s="42">
        <v>246.12700000000001</v>
      </c>
      <c r="F47" s="42">
        <v>183.131</v>
      </c>
      <c r="G47" s="42">
        <v>9.6000000000000002E-2</v>
      </c>
      <c r="H47" s="42"/>
      <c r="I47" s="42">
        <f>'30.06.2018'!K47</f>
        <v>0.85</v>
      </c>
      <c r="J47" s="42">
        <v>0.77</v>
      </c>
      <c r="K47" s="42">
        <f>'30.06.2018'!M47</f>
        <v>1.04</v>
      </c>
      <c r="L47" s="42">
        <v>0.99</v>
      </c>
      <c r="M47" s="42">
        <v>0.92</v>
      </c>
      <c r="N47" s="42">
        <v>0.92</v>
      </c>
      <c r="O47" s="42">
        <v>1.19</v>
      </c>
      <c r="P47" s="42">
        <v>1.19</v>
      </c>
      <c r="Q47" s="42">
        <v>184.74299999999999</v>
      </c>
      <c r="R47" s="42">
        <v>71.406000000000006</v>
      </c>
      <c r="S47" s="42">
        <v>8.5000000000000006E-2</v>
      </c>
      <c r="T47" s="42">
        <v>240.22800000000001</v>
      </c>
      <c r="U47" s="42">
        <v>236.751</v>
      </c>
      <c r="V47" s="42">
        <v>9.4E-2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>
        <f t="shared" ref="AC47" si="21">W47/B47</f>
        <v>0</v>
      </c>
      <c r="AD47">
        <f t="shared" ref="AD47" si="22">Z47/E47</f>
        <v>0</v>
      </c>
      <c r="AE47">
        <f t="shared" ref="AE47" si="23">(X47+Y47)/(C47+D47)</f>
        <v>0</v>
      </c>
      <c r="AF47">
        <f t="shared" ref="AF47" si="24">(AA47+AB47)/(F47+G47)</f>
        <v>0</v>
      </c>
      <c r="AG47" s="9">
        <f t="shared" ref="AG47" si="25">(Q47+W47)/B47</f>
        <v>0.75755637294098832</v>
      </c>
      <c r="AH47" s="9">
        <f t="shared" ref="AH47" si="26">(T47+Z47)/E47</f>
        <v>0.97603269856618735</v>
      </c>
      <c r="AI47" s="9">
        <f t="shared" ref="AI47" si="27">(R47+X47)/C47</f>
        <v>0.76044728434504794</v>
      </c>
      <c r="AJ47" s="9">
        <f t="shared" ref="AJ47" si="28">(U47+V47+AA47+AB47)/(F47+G47)</f>
        <v>1.2926315444776151</v>
      </c>
    </row>
    <row r="48" spans="1:36" x14ac:dyDescent="0.25">
      <c r="A48" s="50" t="s">
        <v>67</v>
      </c>
      <c r="B48" s="42">
        <v>243.86699999999999</v>
      </c>
      <c r="C48" s="42">
        <v>93.9</v>
      </c>
      <c r="D48" s="42">
        <v>0.112</v>
      </c>
      <c r="E48" s="42">
        <v>246.12700000000001</v>
      </c>
      <c r="F48" s="42">
        <v>183.131</v>
      </c>
      <c r="G48" s="42">
        <v>9.6000000000000002E-2</v>
      </c>
      <c r="H48" s="42"/>
      <c r="I48" s="42">
        <f>'30.06.2018'!K48</f>
        <v>0.98</v>
      </c>
      <c r="J48" s="42">
        <v>0.77</v>
      </c>
      <c r="K48" s="42">
        <f>'30.06.2018'!M48</f>
        <v>1.54</v>
      </c>
      <c r="L48" s="42">
        <v>0.99</v>
      </c>
      <c r="M48" s="42">
        <v>0.92</v>
      </c>
      <c r="N48" s="42">
        <v>0.92</v>
      </c>
      <c r="O48" s="42">
        <v>1.19</v>
      </c>
      <c r="P48" s="42">
        <v>1.19</v>
      </c>
      <c r="Q48" s="42">
        <v>184.74299999999999</v>
      </c>
      <c r="R48" s="42">
        <v>71.406000000000006</v>
      </c>
      <c r="S48" s="42">
        <v>8.5000000000000006E-2</v>
      </c>
      <c r="T48" s="42">
        <v>240.22800000000001</v>
      </c>
      <c r="U48" s="42">
        <v>236.751</v>
      </c>
      <c r="V48" s="42">
        <v>9.4E-2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>
        <f t="shared" ref="AC48" si="29">W48/B48</f>
        <v>0</v>
      </c>
      <c r="AD48">
        <f t="shared" ref="AD48" si="30">Z48/E48</f>
        <v>0</v>
      </c>
      <c r="AE48">
        <f t="shared" ref="AE48" si="31">(X48+Y48)/(C48+D48)</f>
        <v>0</v>
      </c>
      <c r="AF48">
        <f t="shared" ref="AF48" si="32">(AA48+AB48)/(F48+G48)</f>
        <v>0</v>
      </c>
      <c r="AG48" s="9">
        <f t="shared" ref="AG48" si="33">(Q48+W48)/B48</f>
        <v>0.75755637294098832</v>
      </c>
      <c r="AH48" s="9">
        <f t="shared" ref="AH48" si="34">(T48+Z48)/E48</f>
        <v>0.97603269856618735</v>
      </c>
      <c r="AI48" s="9">
        <f t="shared" ref="AI48" si="35">(R48+X48)/C48</f>
        <v>0.76044728434504794</v>
      </c>
      <c r="AJ48" s="9">
        <f t="shared" ref="AJ48" si="36">(U48+V48+AA48+AB48)/(F48+G48)</f>
        <v>1.2926315444776151</v>
      </c>
    </row>
    <row r="49" spans="1:11" x14ac:dyDescent="0.25">
      <c r="A49" s="7" t="s">
        <v>79</v>
      </c>
      <c r="I49" s="9">
        <f>SUM(I4:I48)/45</f>
        <v>1.1132313221259431</v>
      </c>
      <c r="J49" s="9"/>
      <c r="K49" s="9">
        <f>SUM(K4:K48)/45</f>
        <v>1.5795573377896757</v>
      </c>
    </row>
    <row r="50" spans="1:11" x14ac:dyDescent="0.25">
      <c r="A50" s="7" t="s">
        <v>68</v>
      </c>
    </row>
    <row r="51" spans="1:11" x14ac:dyDescent="0.25">
      <c r="A51" s="7" t="s">
        <v>69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51"/>
  <sheetViews>
    <sheetView zoomScaleNormal="100" workbookViewId="0">
      <pane xSplit="1" ySplit="3" topLeftCell="M29" activePane="bottomRight" state="frozen"/>
      <selection pane="topRight" activeCell="B1" sqref="B1"/>
      <selection pane="bottomLeft" activeCell="A4" sqref="A4"/>
      <selection pane="bottomRight" activeCell="O50" sqref="O50"/>
    </sheetView>
  </sheetViews>
  <sheetFormatPr defaultRowHeight="15" x14ac:dyDescent="0.25"/>
  <cols>
    <col min="1" max="1" width="25.42578125" style="7" customWidth="1"/>
    <col min="2" max="2" width="8.5703125" hidden="1" customWidth="1"/>
    <col min="3" max="12" width="9.140625" hidden="1" customWidth="1"/>
    <col min="13" max="13" width="14.28515625" customWidth="1"/>
    <col min="14" max="14" width="9.140625" hidden="1" customWidth="1"/>
    <col min="15" max="15" width="17" customWidth="1"/>
    <col min="16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6" width="9.140625" hidden="1" customWidth="1"/>
    <col min="37" max="37" width="16.5703125" hidden="1" customWidth="1"/>
  </cols>
  <sheetData>
    <row r="1" spans="1:37" x14ac:dyDescent="0.25">
      <c r="AC1" s="14" t="s">
        <v>0</v>
      </c>
      <c r="AD1" s="15"/>
      <c r="AE1" s="14" t="s">
        <v>0</v>
      </c>
      <c r="AF1" s="15"/>
      <c r="AG1" s="17" t="s">
        <v>3</v>
      </c>
      <c r="AH1" s="18"/>
      <c r="AI1" s="18"/>
      <c r="AJ1" s="19"/>
      <c r="AK1" s="7"/>
    </row>
    <row r="2" spans="1:37" x14ac:dyDescent="0.25">
      <c r="A2" s="5"/>
      <c r="B2" s="77" t="s">
        <v>6</v>
      </c>
      <c r="C2" s="78"/>
      <c r="D2" s="79"/>
      <c r="E2" s="77" t="s">
        <v>7</v>
      </c>
      <c r="F2" s="78"/>
      <c r="G2" s="78"/>
      <c r="H2" s="11"/>
      <c r="I2" s="10" t="s">
        <v>8</v>
      </c>
      <c r="J2" s="11"/>
      <c r="K2" s="12" t="s">
        <v>9</v>
      </c>
      <c r="L2" s="11"/>
      <c r="M2" s="12" t="s">
        <v>10</v>
      </c>
      <c r="N2" s="11"/>
      <c r="O2" s="12" t="s">
        <v>11</v>
      </c>
      <c r="P2" s="11"/>
      <c r="Q2" s="12" t="s">
        <v>12</v>
      </c>
      <c r="R2" s="10"/>
      <c r="S2" s="11"/>
      <c r="T2" s="12" t="s">
        <v>13</v>
      </c>
      <c r="U2" s="10"/>
      <c r="V2" s="11"/>
      <c r="W2" s="12" t="s">
        <v>14</v>
      </c>
      <c r="X2" s="10"/>
      <c r="Y2" s="11"/>
      <c r="Z2" s="80" t="s">
        <v>15</v>
      </c>
      <c r="AA2" s="81"/>
      <c r="AB2" s="82"/>
      <c r="AC2" s="14" t="s">
        <v>16</v>
      </c>
      <c r="AD2" s="15"/>
      <c r="AE2" s="14" t="s">
        <v>17</v>
      </c>
      <c r="AF2" s="15"/>
      <c r="AG2" s="17" t="s">
        <v>16</v>
      </c>
      <c r="AH2" s="19"/>
      <c r="AI2" s="17" t="s">
        <v>17</v>
      </c>
      <c r="AJ2" s="19"/>
      <c r="AK2" s="51" t="s">
        <v>80</v>
      </c>
    </row>
    <row r="3" spans="1:37" ht="21" x14ac:dyDescent="0.35">
      <c r="A3" s="6">
        <f>'30.06.2018'!A3</f>
        <v>43281</v>
      </c>
      <c r="B3" s="51" t="s">
        <v>19</v>
      </c>
      <c r="C3" s="51" t="s">
        <v>20</v>
      </c>
      <c r="D3" s="51" t="s">
        <v>21</v>
      </c>
      <c r="E3" s="13" t="s">
        <v>19</v>
      </c>
      <c r="F3" s="13" t="s">
        <v>22</v>
      </c>
      <c r="G3" s="13" t="s">
        <v>21</v>
      </c>
      <c r="H3" s="13" t="s">
        <v>23</v>
      </c>
      <c r="I3" s="51" t="s">
        <v>19</v>
      </c>
      <c r="J3" s="51" t="s">
        <v>20</v>
      </c>
      <c r="K3" s="51" t="s">
        <v>19</v>
      </c>
      <c r="L3" s="51" t="s">
        <v>20</v>
      </c>
      <c r="M3" s="51" t="s">
        <v>19</v>
      </c>
      <c r="N3" s="51" t="s">
        <v>20</v>
      </c>
      <c r="O3" s="51" t="s">
        <v>19</v>
      </c>
      <c r="P3" s="51" t="s">
        <v>20</v>
      </c>
      <c r="Q3" s="51" t="s">
        <v>19</v>
      </c>
      <c r="R3" s="51" t="s">
        <v>20</v>
      </c>
      <c r="S3" s="51" t="s">
        <v>24</v>
      </c>
      <c r="T3" s="51" t="s">
        <v>19</v>
      </c>
      <c r="U3" s="51" t="s">
        <v>20</v>
      </c>
      <c r="V3" s="51" t="s">
        <v>24</v>
      </c>
      <c r="W3" s="51" t="s">
        <v>19</v>
      </c>
      <c r="X3" s="51" t="s">
        <v>20</v>
      </c>
      <c r="Y3" s="51" t="s">
        <v>24</v>
      </c>
      <c r="Z3" s="51" t="s">
        <v>19</v>
      </c>
      <c r="AA3" s="51" t="s">
        <v>20</v>
      </c>
      <c r="AB3" s="51" t="s">
        <v>24</v>
      </c>
      <c r="AC3" s="16" t="s">
        <v>25</v>
      </c>
      <c r="AD3" s="16" t="s">
        <v>26</v>
      </c>
      <c r="AE3" s="16" t="s">
        <v>25</v>
      </c>
      <c r="AF3" s="16" t="s">
        <v>26</v>
      </c>
      <c r="AG3" s="20" t="s">
        <v>25</v>
      </c>
      <c r="AH3" s="20" t="s">
        <v>26</v>
      </c>
      <c r="AI3" s="20" t="s">
        <v>25</v>
      </c>
      <c r="AJ3" s="20" t="s">
        <v>26</v>
      </c>
      <c r="AK3" s="51" t="s">
        <v>19</v>
      </c>
    </row>
    <row r="4" spans="1:37" x14ac:dyDescent="0.25">
      <c r="A4" s="50" t="s">
        <v>27</v>
      </c>
      <c r="B4" s="42">
        <v>199.876</v>
      </c>
      <c r="C4" s="42">
        <v>69.174000000000007</v>
      </c>
      <c r="D4" s="42">
        <v>0</v>
      </c>
      <c r="E4" s="42">
        <v>198.52099999999999</v>
      </c>
      <c r="F4" s="42">
        <v>64.786000000000001</v>
      </c>
      <c r="G4" s="42">
        <v>0</v>
      </c>
      <c r="H4" s="42">
        <v>0</v>
      </c>
      <c r="I4" s="42">
        <v>1.33</v>
      </c>
      <c r="J4" s="42">
        <v>1.99</v>
      </c>
      <c r="K4" s="42">
        <v>2.1800000000000002</v>
      </c>
      <c r="L4" s="42">
        <v>3.07</v>
      </c>
      <c r="M4" s="43">
        <f>'30.06.2018'!O4</f>
        <v>1.5680000000000001</v>
      </c>
      <c r="N4" s="42">
        <v>2.38</v>
      </c>
      <c r="O4" s="43">
        <f>'30.06.2018'!Q4</f>
        <v>1.8740000000000001</v>
      </c>
      <c r="P4" s="42">
        <v>3.68</v>
      </c>
      <c r="Q4" s="42">
        <v>267.30900000000003</v>
      </c>
      <c r="R4" s="42">
        <v>141.41499999999999</v>
      </c>
      <c r="S4" s="42">
        <v>0</v>
      </c>
      <c r="T4" s="42">
        <v>432.971</v>
      </c>
      <c r="U4" s="42">
        <v>198.88200000000001</v>
      </c>
      <c r="V4" s="42">
        <v>0</v>
      </c>
      <c r="W4" s="42">
        <v>0.104</v>
      </c>
      <c r="X4" s="42">
        <v>0.61399999999999999</v>
      </c>
      <c r="Y4" s="42">
        <v>0</v>
      </c>
      <c r="Z4" s="42">
        <v>0.10299999999999999</v>
      </c>
      <c r="AA4" s="42">
        <v>0.61499999999999999</v>
      </c>
      <c r="AB4" s="42">
        <v>0</v>
      </c>
      <c r="AC4" s="42">
        <f>W4/B4</f>
        <v>5.2032260001200746E-4</v>
      </c>
      <c r="AD4" s="42">
        <f>Z4/E4</f>
        <v>5.1883679812211305E-4</v>
      </c>
      <c r="AE4" s="42">
        <f>(X4+Y4)/(C4+D4)</f>
        <v>8.8761673461127E-3</v>
      </c>
      <c r="AF4" s="42">
        <f>(AA4+AB4)/(F4+G4)</f>
        <v>9.4927916525175196E-3</v>
      </c>
      <c r="AG4" s="43">
        <f t="shared" ref="AG4:AG26" si="0">(Q4+W4)/B4</f>
        <v>1.3378944945866438</v>
      </c>
      <c r="AH4" s="43">
        <f t="shared" ref="AH4:AH26" si="1">(T4+Z4)/E4</f>
        <v>2.1815022088343299</v>
      </c>
      <c r="AI4" s="43">
        <f t="shared" ref="AI4:AI26" si="2">(R4+X4)/C4</f>
        <v>2.0532136351808479</v>
      </c>
      <c r="AJ4" s="43">
        <f t="shared" ref="AJ4:AJ26" si="3">(U4+V4+AA4+AB4)/(F4+G4)</f>
        <v>3.0793226931744515</v>
      </c>
      <c r="AK4" s="9">
        <f>M4+O4</f>
        <v>3.4420000000000002</v>
      </c>
    </row>
    <row r="5" spans="1:37" x14ac:dyDescent="0.25">
      <c r="A5" s="50" t="s">
        <v>28</v>
      </c>
      <c r="B5" s="42">
        <v>190.68600000000001</v>
      </c>
      <c r="C5" s="42">
        <v>108.126</v>
      </c>
      <c r="D5" s="42">
        <v>0</v>
      </c>
      <c r="E5" s="42">
        <v>182.72499999999999</v>
      </c>
      <c r="F5" s="42">
        <v>92.804000000000002</v>
      </c>
      <c r="G5" s="42">
        <v>0</v>
      </c>
      <c r="H5" s="42"/>
      <c r="I5" s="42">
        <v>0.9</v>
      </c>
      <c r="J5" s="42">
        <v>0.9</v>
      </c>
      <c r="K5" s="42">
        <v>1.0900000000000001</v>
      </c>
      <c r="L5" s="42">
        <v>1.0900000000000001</v>
      </c>
      <c r="M5" s="43">
        <f>'30.06.2018'!O5</f>
        <v>1.4702621628830073</v>
      </c>
      <c r="N5" s="42">
        <v>2.38</v>
      </c>
      <c r="O5" s="43">
        <f>'30.06.2018'!Q5</f>
        <v>1.7991906392732657</v>
      </c>
      <c r="P5" s="42">
        <v>1.3080000000000001</v>
      </c>
      <c r="Q5" s="42">
        <v>159.125</v>
      </c>
      <c r="R5" s="42">
        <v>84.135999999999996</v>
      </c>
      <c r="S5" s="42">
        <v>0</v>
      </c>
      <c r="T5" s="42">
        <v>192.10599999999999</v>
      </c>
      <c r="U5" s="42">
        <v>120.03400000000001</v>
      </c>
      <c r="V5" s="42">
        <v>0</v>
      </c>
      <c r="W5" s="42">
        <v>0</v>
      </c>
      <c r="X5" s="42">
        <v>0</v>
      </c>
      <c r="Y5" s="42">
        <v>0</v>
      </c>
      <c r="Z5" s="42">
        <v>0</v>
      </c>
      <c r="AA5" s="42">
        <v>0</v>
      </c>
      <c r="AB5" s="42">
        <v>0</v>
      </c>
      <c r="AC5" s="42">
        <f t="shared" ref="AC5:AC46" si="4">W5/B5</f>
        <v>0</v>
      </c>
      <c r="AD5" s="42">
        <f t="shared" ref="AD5:AD46" si="5">Z5/E5</f>
        <v>0</v>
      </c>
      <c r="AE5" s="42">
        <f t="shared" ref="AE5:AE46" si="6">(X5+Y5)/(C5+D5)</f>
        <v>0</v>
      </c>
      <c r="AF5" s="42">
        <f t="shared" ref="AF5:AF46" si="7">(AA5+AB5)/(F5+G5)</f>
        <v>0</v>
      </c>
      <c r="AG5" s="43">
        <f t="shared" si="0"/>
        <v>0.83448706250065552</v>
      </c>
      <c r="AH5" s="43">
        <f t="shared" si="1"/>
        <v>1.0513394445204542</v>
      </c>
      <c r="AI5" s="43">
        <f t="shared" si="2"/>
        <v>0.77812921961415382</v>
      </c>
      <c r="AJ5" s="43">
        <f t="shared" si="3"/>
        <v>1.2934140769794407</v>
      </c>
      <c r="AK5" s="43">
        <f t="shared" ref="AK5:AK46" si="8">M5+O5</f>
        <v>3.2694528021562732</v>
      </c>
    </row>
    <row r="6" spans="1:37" x14ac:dyDescent="0.25">
      <c r="A6" s="50" t="s">
        <v>104</v>
      </c>
      <c r="B6" s="42">
        <v>44.539000000000001</v>
      </c>
      <c r="C6" s="42">
        <v>0</v>
      </c>
      <c r="D6" s="42">
        <v>0</v>
      </c>
      <c r="E6" s="42">
        <v>43.347999999999999</v>
      </c>
      <c r="F6" s="42">
        <v>0</v>
      </c>
      <c r="G6" s="42">
        <v>0</v>
      </c>
      <c r="H6" s="42"/>
      <c r="I6" s="42">
        <v>0.73</v>
      </c>
      <c r="J6" s="42"/>
      <c r="K6" s="42">
        <v>0.59</v>
      </c>
      <c r="L6" s="42"/>
      <c r="M6" s="43">
        <f>'30.06.2018'!O6</f>
        <v>0.90700000000000003</v>
      </c>
      <c r="N6" s="42">
        <v>2.38</v>
      </c>
      <c r="O6" s="43">
        <f>'30.06.2018'!Q6</f>
        <v>0.74</v>
      </c>
      <c r="P6" s="42"/>
      <c r="Q6" s="42">
        <v>32.47</v>
      </c>
      <c r="R6" s="42"/>
      <c r="S6" s="42"/>
      <c r="T6" s="42">
        <v>25.533000000000001</v>
      </c>
      <c r="U6" s="42"/>
      <c r="V6" s="42"/>
      <c r="W6" s="42">
        <v>7.8680000000000003</v>
      </c>
      <c r="X6" s="42"/>
      <c r="Y6" s="42"/>
      <c r="Z6" s="42">
        <v>5.8470000000000004</v>
      </c>
      <c r="AA6" s="42"/>
      <c r="AB6" s="42"/>
      <c r="AC6" s="42">
        <f t="shared" si="4"/>
        <v>0.17665416825703317</v>
      </c>
      <c r="AD6" s="42">
        <f t="shared" si="5"/>
        <v>0.13488511580695767</v>
      </c>
      <c r="AE6" s="42"/>
      <c r="AF6" s="42"/>
      <c r="AG6" s="43">
        <f t="shared" si="0"/>
        <v>0.90567816969397608</v>
      </c>
      <c r="AH6" s="43">
        <f t="shared" si="1"/>
        <v>0.72390883085724844</v>
      </c>
      <c r="AI6" s="43"/>
      <c r="AJ6" s="43"/>
      <c r="AK6" s="43">
        <f t="shared" si="8"/>
        <v>1.647</v>
      </c>
    </row>
    <row r="7" spans="1:37" x14ac:dyDescent="0.25">
      <c r="A7" s="50" t="s">
        <v>29</v>
      </c>
      <c r="B7" s="42">
        <v>197.69200000000001</v>
      </c>
      <c r="C7" s="42">
        <v>90.843000000000004</v>
      </c>
      <c r="D7" s="42">
        <v>0</v>
      </c>
      <c r="E7" s="42">
        <v>189.559</v>
      </c>
      <c r="F7" s="42">
        <v>85.828999999999994</v>
      </c>
      <c r="G7" s="42">
        <v>0</v>
      </c>
      <c r="H7" s="42"/>
      <c r="I7" s="57">
        <f>Q7/B7</f>
        <v>0.79925338405195956</v>
      </c>
      <c r="J7" s="57">
        <f>R7/C7</f>
        <v>0.80154772519621764</v>
      </c>
      <c r="K7" s="57">
        <f>T7/E7</f>
        <v>1.0993674792544803</v>
      </c>
      <c r="L7" s="57">
        <f>U7/F7</f>
        <v>1.6965011825839753</v>
      </c>
      <c r="M7" s="43">
        <f>'30.06.2018'!O7</f>
        <v>1.1751894374282432</v>
      </c>
      <c r="N7" s="42">
        <v>2.38</v>
      </c>
      <c r="O7" s="43">
        <f>'30.06.2018'!Q7</f>
        <v>1.7022339542951959</v>
      </c>
      <c r="P7" s="43">
        <f>L7*1.2</f>
        <v>2.0358014191007703</v>
      </c>
      <c r="Q7" s="42">
        <v>158.006</v>
      </c>
      <c r="R7" s="42">
        <v>72.814999999999998</v>
      </c>
      <c r="S7" s="42">
        <v>0</v>
      </c>
      <c r="T7" s="42">
        <v>208.39500000000001</v>
      </c>
      <c r="U7" s="42">
        <v>145.60900000000001</v>
      </c>
      <c r="V7" s="42">
        <v>0</v>
      </c>
      <c r="W7" s="42"/>
      <c r="X7" s="42"/>
      <c r="Y7" s="42"/>
      <c r="Z7" s="42"/>
      <c r="AA7" s="42"/>
      <c r="AB7" s="42"/>
      <c r="AC7" s="42">
        <f t="shared" si="4"/>
        <v>0</v>
      </c>
      <c r="AD7" s="42">
        <f t="shared" si="5"/>
        <v>0</v>
      </c>
      <c r="AE7" s="42">
        <f t="shared" si="6"/>
        <v>0</v>
      </c>
      <c r="AF7" s="42">
        <f t="shared" si="7"/>
        <v>0</v>
      </c>
      <c r="AG7" s="43">
        <f t="shared" si="0"/>
        <v>0.79925338405195956</v>
      </c>
      <c r="AH7" s="43">
        <f t="shared" si="1"/>
        <v>1.0993674792544803</v>
      </c>
      <c r="AI7" s="43">
        <f t="shared" si="2"/>
        <v>0.80154772519621764</v>
      </c>
      <c r="AJ7" s="43">
        <f t="shared" si="3"/>
        <v>1.6965011825839753</v>
      </c>
      <c r="AK7" s="43">
        <f t="shared" si="8"/>
        <v>2.8774233917234389</v>
      </c>
    </row>
    <row r="8" spans="1:37" x14ac:dyDescent="0.25">
      <c r="A8" s="50" t="s">
        <v>30</v>
      </c>
      <c r="B8" s="42">
        <v>197.69200000000001</v>
      </c>
      <c r="C8" s="42">
        <v>90.843000000000004</v>
      </c>
      <c r="D8" s="42">
        <v>0</v>
      </c>
      <c r="E8" s="42">
        <v>189.559</v>
      </c>
      <c r="F8" s="42">
        <v>85.828999999999994</v>
      </c>
      <c r="G8" s="42">
        <v>0</v>
      </c>
      <c r="H8" s="42"/>
      <c r="I8" s="57">
        <f>Q8/B8</f>
        <v>0.79925338405195956</v>
      </c>
      <c r="J8" s="57">
        <f>R8/C8</f>
        <v>0.80154772519621764</v>
      </c>
      <c r="K8" s="57">
        <f>T8/E8</f>
        <v>1.0993674792544803</v>
      </c>
      <c r="L8" s="57">
        <f>U8/F8</f>
        <v>1.6965011825839753</v>
      </c>
      <c r="M8" s="43">
        <f>'30.06.2018'!O8</f>
        <v>1.1639999999999999</v>
      </c>
      <c r="N8" s="42">
        <v>2.38</v>
      </c>
      <c r="O8" s="43">
        <f>'30.06.2018'!Q8</f>
        <v>1.8599999999999999</v>
      </c>
      <c r="P8" s="43">
        <f>L8*1.2</f>
        <v>2.0358014191007703</v>
      </c>
      <c r="Q8" s="42">
        <v>158.006</v>
      </c>
      <c r="R8" s="42">
        <v>72.814999999999998</v>
      </c>
      <c r="S8" s="42">
        <v>0</v>
      </c>
      <c r="T8" s="42">
        <v>208.39500000000001</v>
      </c>
      <c r="U8" s="42">
        <v>145.60900000000001</v>
      </c>
      <c r="V8" s="42">
        <v>0</v>
      </c>
      <c r="W8" s="42"/>
      <c r="X8" s="42"/>
      <c r="Y8" s="42"/>
      <c r="Z8" s="42"/>
      <c r="AA8" s="42"/>
      <c r="AB8" s="42"/>
      <c r="AC8" s="42">
        <f t="shared" ref="AC8" si="9">W8/B8</f>
        <v>0</v>
      </c>
      <c r="AD8" s="42">
        <f t="shared" ref="AD8" si="10">Z8/E8</f>
        <v>0</v>
      </c>
      <c r="AE8" s="42">
        <f t="shared" ref="AE8" si="11">(X8+Y8)/(C8+D8)</f>
        <v>0</v>
      </c>
      <c r="AF8" s="42">
        <f t="shared" ref="AF8" si="12">(AA8+AB8)/(F8+G8)</f>
        <v>0</v>
      </c>
      <c r="AG8" s="43">
        <f t="shared" ref="AG8" si="13">(Q8+W8)/B8</f>
        <v>0.79925338405195956</v>
      </c>
      <c r="AH8" s="43">
        <f t="shared" ref="AH8" si="14">(T8+Z8)/E8</f>
        <v>1.0993674792544803</v>
      </c>
      <c r="AI8" s="43">
        <f t="shared" ref="AI8" si="15">(R8+X8)/C8</f>
        <v>0.80154772519621764</v>
      </c>
      <c r="AJ8" s="43">
        <f t="shared" ref="AJ8" si="16">(U8+V8+AA8+AB8)/(F8+G8)</f>
        <v>1.6965011825839753</v>
      </c>
      <c r="AK8" s="43">
        <f t="shared" ref="AK8" si="17">M8+O8</f>
        <v>3.024</v>
      </c>
    </row>
    <row r="9" spans="1:37" x14ac:dyDescent="0.25">
      <c r="A9" s="50" t="s">
        <v>31</v>
      </c>
      <c r="B9" s="42">
        <v>21.403300000000002</v>
      </c>
      <c r="C9" s="42">
        <v>7.2202000000000002</v>
      </c>
      <c r="D9" s="42">
        <v>0</v>
      </c>
      <c r="E9" s="42">
        <v>20.667999999999999</v>
      </c>
      <c r="F9" s="42">
        <v>6.8114999999999997</v>
      </c>
      <c r="G9" s="42">
        <v>0</v>
      </c>
      <c r="H9" s="42"/>
      <c r="I9" s="42">
        <v>0.88</v>
      </c>
      <c r="J9" s="42">
        <v>1.05</v>
      </c>
      <c r="K9" s="42">
        <v>1.3</v>
      </c>
      <c r="L9" s="42">
        <v>1.56</v>
      </c>
      <c r="M9" s="43">
        <f>'30.06.2018'!O9</f>
        <v>1.56</v>
      </c>
      <c r="N9" s="42">
        <v>2.38</v>
      </c>
      <c r="O9" s="43">
        <f>'30.06.2018'!Q9</f>
        <v>2.34</v>
      </c>
      <c r="P9" s="42">
        <v>1.87</v>
      </c>
      <c r="Q9" s="42">
        <v>18.835599999999999</v>
      </c>
      <c r="R9" s="42">
        <v>7.5952000000000002</v>
      </c>
      <c r="S9" s="42">
        <v>0</v>
      </c>
      <c r="T9" s="42">
        <v>26.8597</v>
      </c>
      <c r="U9" s="42">
        <v>10.6469</v>
      </c>
      <c r="V9" s="42">
        <v>0</v>
      </c>
      <c r="W9" s="42"/>
      <c r="X9" s="42"/>
      <c r="Y9" s="42"/>
      <c r="Z9" s="42"/>
      <c r="AA9" s="42"/>
      <c r="AB9" s="42"/>
      <c r="AC9" s="42">
        <f t="shared" si="4"/>
        <v>0</v>
      </c>
      <c r="AD9" s="42">
        <f t="shared" si="5"/>
        <v>0</v>
      </c>
      <c r="AE9" s="42">
        <f t="shared" si="6"/>
        <v>0</v>
      </c>
      <c r="AF9" s="42">
        <f t="shared" si="7"/>
        <v>0</v>
      </c>
      <c r="AG9" s="43">
        <f t="shared" si="0"/>
        <v>0.88003251834997398</v>
      </c>
      <c r="AH9" s="43">
        <f t="shared" si="1"/>
        <v>1.2995790594155217</v>
      </c>
      <c r="AI9" s="43">
        <f t="shared" si="2"/>
        <v>1.0519376194565246</v>
      </c>
      <c r="AJ9" s="43">
        <f t="shared" si="3"/>
        <v>1.5630771489392941</v>
      </c>
      <c r="AK9" s="43">
        <f t="shared" si="8"/>
        <v>3.9</v>
      </c>
    </row>
    <row r="10" spans="1:37" x14ac:dyDescent="0.25">
      <c r="A10" s="50" t="s">
        <v>32</v>
      </c>
      <c r="B10" s="42">
        <v>12.874000000000001</v>
      </c>
      <c r="C10" s="42">
        <v>3.2320000000000002</v>
      </c>
      <c r="D10" s="42">
        <v>0</v>
      </c>
      <c r="E10" s="42">
        <v>12.874000000000001</v>
      </c>
      <c r="F10" s="42">
        <v>3.2320000000000002</v>
      </c>
      <c r="G10" s="42">
        <v>0</v>
      </c>
      <c r="H10" s="42">
        <v>44.454999999999998</v>
      </c>
      <c r="I10" s="42">
        <v>0.95</v>
      </c>
      <c r="J10" s="42">
        <v>0.95</v>
      </c>
      <c r="K10" s="42">
        <v>1.1299999999999999</v>
      </c>
      <c r="L10" s="41">
        <v>0</v>
      </c>
      <c r="M10" s="43">
        <f>'30.06.2018'!O10</f>
        <v>1.1399999999999999</v>
      </c>
      <c r="N10" s="42">
        <v>2.38</v>
      </c>
      <c r="O10" s="43">
        <f>'30.06.2018'!Q10</f>
        <v>1.36</v>
      </c>
      <c r="P10" s="41">
        <v>0</v>
      </c>
      <c r="Q10" s="42">
        <v>9.3949999999999996</v>
      </c>
      <c r="R10" s="42">
        <v>2.911</v>
      </c>
      <c r="S10" s="42">
        <v>0</v>
      </c>
      <c r="T10" s="42">
        <v>15.593999999999999</v>
      </c>
      <c r="U10" s="42">
        <v>3.556</v>
      </c>
      <c r="V10" s="41">
        <v>9.2550000000000008</v>
      </c>
      <c r="W10" s="42"/>
      <c r="X10" s="42"/>
      <c r="Y10" s="42"/>
      <c r="Z10" s="42"/>
      <c r="AA10" s="42"/>
      <c r="AB10" s="42"/>
      <c r="AC10" s="42">
        <f t="shared" si="4"/>
        <v>0</v>
      </c>
      <c r="AD10" s="42">
        <f t="shared" si="5"/>
        <v>0</v>
      </c>
      <c r="AE10" s="42">
        <f t="shared" si="6"/>
        <v>0</v>
      </c>
      <c r="AF10" s="42">
        <f t="shared" si="7"/>
        <v>0</v>
      </c>
      <c r="AG10" s="43">
        <f t="shared" si="0"/>
        <v>0.72976541867329492</v>
      </c>
      <c r="AH10" s="43">
        <f t="shared" si="1"/>
        <v>1.2112785459064781</v>
      </c>
      <c r="AI10" s="43">
        <f t="shared" si="2"/>
        <v>0.90068069306930687</v>
      </c>
      <c r="AJ10" s="43">
        <f t="shared" si="3"/>
        <v>3.9637995049504946</v>
      </c>
      <c r="AK10" s="43">
        <f t="shared" si="8"/>
        <v>2.5</v>
      </c>
    </row>
    <row r="11" spans="1:37" x14ac:dyDescent="0.25">
      <c r="A11" s="50" t="s">
        <v>33</v>
      </c>
      <c r="B11" s="42">
        <v>920.88</v>
      </c>
      <c r="C11" s="42">
        <v>139.12299999999999</v>
      </c>
      <c r="D11" s="42">
        <v>0</v>
      </c>
      <c r="E11" s="42">
        <v>810.15499999999997</v>
      </c>
      <c r="F11" s="42">
        <v>138.42400000000001</v>
      </c>
      <c r="G11" s="42">
        <v>0</v>
      </c>
      <c r="H11" s="42"/>
      <c r="I11" s="42">
        <v>0.61</v>
      </c>
      <c r="J11" s="42">
        <v>0.71</v>
      </c>
      <c r="K11" s="42">
        <v>0.8</v>
      </c>
      <c r="L11" s="42">
        <v>0.84</v>
      </c>
      <c r="M11" s="43">
        <f>'30.06.2018'!O11</f>
        <v>1.4650000000000001</v>
      </c>
      <c r="N11" s="42">
        <v>2.38</v>
      </c>
      <c r="O11" s="43">
        <f>'30.06.2018'!Q11</f>
        <v>0.86880000000000002</v>
      </c>
      <c r="P11" s="42">
        <v>1.008</v>
      </c>
      <c r="Q11" s="42">
        <v>559.827</v>
      </c>
      <c r="R11" s="42">
        <v>99.11</v>
      </c>
      <c r="S11" s="42">
        <v>0</v>
      </c>
      <c r="T11" s="42">
        <v>644.548</v>
      </c>
      <c r="U11" s="42">
        <v>116.55200000000001</v>
      </c>
      <c r="V11" s="42">
        <v>0</v>
      </c>
      <c r="W11" s="42">
        <v>10.1</v>
      </c>
      <c r="X11" s="42">
        <v>14.377000000000001</v>
      </c>
      <c r="Y11" s="42">
        <v>0</v>
      </c>
      <c r="Z11" s="42">
        <v>0</v>
      </c>
      <c r="AA11" s="42">
        <v>0</v>
      </c>
      <c r="AB11" s="42">
        <v>0</v>
      </c>
      <c r="AC11" s="42">
        <f t="shared" si="4"/>
        <v>1.0967769959169489E-2</v>
      </c>
      <c r="AD11" s="42">
        <f t="shared" si="5"/>
        <v>0</v>
      </c>
      <c r="AE11" s="42">
        <f t="shared" si="6"/>
        <v>0.10334020974245813</v>
      </c>
      <c r="AF11" s="42">
        <f t="shared" si="7"/>
        <v>0</v>
      </c>
      <c r="AG11" s="43">
        <f t="shared" si="0"/>
        <v>0.61889388411085056</v>
      </c>
      <c r="AH11" s="43">
        <f t="shared" si="1"/>
        <v>0.79558602983379723</v>
      </c>
      <c r="AI11" s="43">
        <f t="shared" si="2"/>
        <v>0.81573140314685566</v>
      </c>
      <c r="AJ11" s="43">
        <f t="shared" si="3"/>
        <v>0.84199271802577591</v>
      </c>
      <c r="AK11" s="43">
        <f t="shared" si="8"/>
        <v>2.3338000000000001</v>
      </c>
    </row>
    <row r="12" spans="1:37" x14ac:dyDescent="0.25">
      <c r="A12" s="50" t="s">
        <v>34</v>
      </c>
      <c r="B12" s="42">
        <v>60.89</v>
      </c>
      <c r="C12" s="42">
        <v>19.367999999999999</v>
      </c>
      <c r="D12" s="42">
        <v>6.8000000000000005E-2</v>
      </c>
      <c r="E12" s="42">
        <v>60.308999999999997</v>
      </c>
      <c r="F12" s="42">
        <v>23.094000000000001</v>
      </c>
      <c r="G12" s="42">
        <v>3.5999999999999997E-2</v>
      </c>
      <c r="H12" s="42">
        <v>9.99</v>
      </c>
      <c r="I12" s="42">
        <v>0.98</v>
      </c>
      <c r="J12" s="42">
        <v>0.98</v>
      </c>
      <c r="K12" s="42">
        <v>1.3</v>
      </c>
      <c r="L12" s="42">
        <v>1.3</v>
      </c>
      <c r="M12" s="43">
        <f>'30.06.2018'!O12</f>
        <v>1.224</v>
      </c>
      <c r="N12" s="42">
        <v>2.38</v>
      </c>
      <c r="O12" s="43">
        <f>'30.06.2018'!Q12</f>
        <v>1.98</v>
      </c>
      <c r="P12" s="42">
        <v>1.56</v>
      </c>
      <c r="Q12" s="42">
        <v>59.665999999999997</v>
      </c>
      <c r="R12" s="42">
        <v>18.995000000000001</v>
      </c>
      <c r="S12" s="42">
        <v>6.7000000000000004E-2</v>
      </c>
      <c r="T12" s="42">
        <v>78.400999999999996</v>
      </c>
      <c r="U12" s="42">
        <v>40.485999999999997</v>
      </c>
      <c r="V12" s="42">
        <v>4.7E-2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f t="shared" si="4"/>
        <v>0</v>
      </c>
      <c r="AD12" s="42">
        <f t="shared" si="5"/>
        <v>0</v>
      </c>
      <c r="AE12" s="42">
        <f t="shared" si="6"/>
        <v>0</v>
      </c>
      <c r="AF12" s="42">
        <f t="shared" si="7"/>
        <v>0</v>
      </c>
      <c r="AG12" s="43">
        <f t="shared" si="0"/>
        <v>0.97989817704056492</v>
      </c>
      <c r="AH12" s="43">
        <f t="shared" si="1"/>
        <v>1.299988393108823</v>
      </c>
      <c r="AI12" s="43">
        <f t="shared" si="2"/>
        <v>0.98074142916150364</v>
      </c>
      <c r="AJ12" s="43">
        <f t="shared" si="3"/>
        <v>1.7523994811932551</v>
      </c>
      <c r="AK12" s="43">
        <f t="shared" si="8"/>
        <v>3.2039999999999997</v>
      </c>
    </row>
    <row r="13" spans="1:37" x14ac:dyDescent="0.25">
      <c r="A13" s="50" t="s">
        <v>35</v>
      </c>
      <c r="B13" s="42">
        <v>36.872999999999998</v>
      </c>
      <c r="C13" s="42">
        <v>11.788</v>
      </c>
      <c r="D13" s="42">
        <v>0</v>
      </c>
      <c r="E13" s="42">
        <v>36.313000000000002</v>
      </c>
      <c r="F13" s="42">
        <v>7.87</v>
      </c>
      <c r="G13" s="42">
        <v>0</v>
      </c>
      <c r="H13" s="42"/>
      <c r="I13" s="42">
        <v>0.8</v>
      </c>
      <c r="J13" s="42">
        <v>0.8</v>
      </c>
      <c r="K13" s="42">
        <v>1.6</v>
      </c>
      <c r="L13" s="42">
        <v>1.6</v>
      </c>
      <c r="M13" s="43">
        <f>'30.06.2018'!O13</f>
        <v>1.0680000000000001</v>
      </c>
      <c r="N13" s="42">
        <v>2.38</v>
      </c>
      <c r="O13" s="43">
        <f>'30.06.2018'!Q13</f>
        <v>2.3879999999999999</v>
      </c>
      <c r="P13" s="42">
        <v>1.92</v>
      </c>
      <c r="Q13" s="42">
        <v>25.811</v>
      </c>
      <c r="R13" s="42">
        <v>8.2520000000000007</v>
      </c>
      <c r="S13" s="42">
        <v>0</v>
      </c>
      <c r="T13" s="42">
        <v>53.38</v>
      </c>
      <c r="U13" s="42">
        <v>11.569000000000001</v>
      </c>
      <c r="V13" s="42"/>
      <c r="W13" s="42"/>
      <c r="X13" s="42"/>
      <c r="Y13" s="42"/>
      <c r="Z13" s="42"/>
      <c r="AA13" s="42"/>
      <c r="AB13" s="42"/>
      <c r="AC13" s="42">
        <f t="shared" si="4"/>
        <v>0</v>
      </c>
      <c r="AD13" s="42">
        <f t="shared" si="5"/>
        <v>0</v>
      </c>
      <c r="AE13" s="42">
        <f t="shared" si="6"/>
        <v>0</v>
      </c>
      <c r="AF13" s="42">
        <f t="shared" si="7"/>
        <v>0</v>
      </c>
      <c r="AG13" s="43">
        <f t="shared" si="0"/>
        <v>0.69999728798850114</v>
      </c>
      <c r="AH13" s="43">
        <f t="shared" si="1"/>
        <v>1.4699969707818137</v>
      </c>
      <c r="AI13" s="43">
        <f t="shared" si="2"/>
        <v>0.70003393281303028</v>
      </c>
      <c r="AJ13" s="43">
        <f t="shared" si="3"/>
        <v>1.470012706480305</v>
      </c>
      <c r="AK13" s="43">
        <f t="shared" si="8"/>
        <v>3.456</v>
      </c>
    </row>
    <row r="14" spans="1:37" x14ac:dyDescent="0.25">
      <c r="A14" s="50" t="s">
        <v>36</v>
      </c>
      <c r="B14" s="42">
        <v>46.732999999999997</v>
      </c>
      <c r="C14" s="42">
        <v>23.170999999999999</v>
      </c>
      <c r="D14" s="42">
        <v>0</v>
      </c>
      <c r="E14" s="42">
        <v>42.805</v>
      </c>
      <c r="F14" s="42">
        <v>17.260000000000002</v>
      </c>
      <c r="G14" s="42">
        <v>0</v>
      </c>
      <c r="H14" s="42"/>
      <c r="I14" s="42">
        <v>1.1499999999999999</v>
      </c>
      <c r="J14" s="42">
        <v>1.21</v>
      </c>
      <c r="K14" s="42">
        <v>1.3</v>
      </c>
      <c r="L14" s="42">
        <v>1.33</v>
      </c>
      <c r="M14" s="43">
        <f>'30.06.2018'!O14</f>
        <v>1.6319999999999999</v>
      </c>
      <c r="N14" s="42">
        <v>2.38</v>
      </c>
      <c r="O14" s="43">
        <f>'30.06.2018'!Q14</f>
        <v>1.8779999999999999</v>
      </c>
      <c r="P14" s="42">
        <v>1.5960000000000001</v>
      </c>
      <c r="Q14" s="42">
        <v>53.838000000000001</v>
      </c>
      <c r="R14" s="42">
        <v>28.036000000000001</v>
      </c>
      <c r="S14" s="42">
        <v>0</v>
      </c>
      <c r="T14" s="42">
        <v>55.718000000000004</v>
      </c>
      <c r="U14" s="42">
        <v>22.933</v>
      </c>
      <c r="V14" s="42">
        <v>0</v>
      </c>
      <c r="W14" s="42"/>
      <c r="X14" s="42"/>
      <c r="Y14" s="42"/>
      <c r="Z14" s="42"/>
      <c r="AA14" s="42"/>
      <c r="AB14" s="42"/>
      <c r="AC14" s="42">
        <f t="shared" si="4"/>
        <v>0</v>
      </c>
      <c r="AD14" s="42">
        <f t="shared" si="5"/>
        <v>0</v>
      </c>
      <c r="AE14" s="42">
        <f t="shared" si="6"/>
        <v>0</v>
      </c>
      <c r="AF14" s="42">
        <f t="shared" si="7"/>
        <v>0</v>
      </c>
      <c r="AG14" s="43">
        <f t="shared" si="0"/>
        <v>1.1520338946782789</v>
      </c>
      <c r="AH14" s="43">
        <f t="shared" si="1"/>
        <v>1.3016703656114941</v>
      </c>
      <c r="AI14" s="43">
        <f t="shared" si="2"/>
        <v>1.2099607267705321</v>
      </c>
      <c r="AJ14" s="43">
        <f t="shared" si="3"/>
        <v>1.3286790266512165</v>
      </c>
      <c r="AK14" s="43">
        <f t="shared" si="8"/>
        <v>3.51</v>
      </c>
    </row>
    <row r="15" spans="1:37" x14ac:dyDescent="0.25">
      <c r="A15" s="50" t="s">
        <v>102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3">
        <f>'30.06.2018'!O15</f>
        <v>1.758</v>
      </c>
      <c r="N15" s="42">
        <v>2.38</v>
      </c>
      <c r="O15" s="43">
        <f>'30.06.2018'!Q15</f>
        <v>2.52</v>
      </c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3"/>
      <c r="AH15" s="43"/>
      <c r="AI15" s="43"/>
      <c r="AJ15" s="43"/>
      <c r="AK15" s="43"/>
    </row>
    <row r="16" spans="1:37" x14ac:dyDescent="0.25">
      <c r="A16" s="50" t="s">
        <v>37</v>
      </c>
      <c r="B16" s="42">
        <v>133.16900000000001</v>
      </c>
      <c r="C16" s="42">
        <v>34.134999999999998</v>
      </c>
      <c r="D16" s="42">
        <v>0</v>
      </c>
      <c r="E16" s="42">
        <v>130.85900000000001</v>
      </c>
      <c r="F16" s="42">
        <v>56.753</v>
      </c>
      <c r="G16" s="42"/>
      <c r="H16" s="42">
        <v>4.6150000000000002</v>
      </c>
      <c r="I16" s="42">
        <v>0.88</v>
      </c>
      <c r="J16" s="42">
        <v>0.88</v>
      </c>
      <c r="K16" s="42">
        <v>0.91</v>
      </c>
      <c r="L16" s="42">
        <v>0.91</v>
      </c>
      <c r="M16" s="43">
        <f>'30.06.2018'!O16</f>
        <v>1.3440000000000001</v>
      </c>
      <c r="N16" s="42">
        <v>2.38</v>
      </c>
      <c r="O16" s="43">
        <f>'30.06.2018'!Q16</f>
        <v>1.6439999999999999</v>
      </c>
      <c r="P16" s="42">
        <v>1.0900000000000001</v>
      </c>
      <c r="Q16" s="42">
        <v>117.18899999999999</v>
      </c>
      <c r="R16" s="42">
        <v>30.039000000000001</v>
      </c>
      <c r="S16" s="42">
        <v>0</v>
      </c>
      <c r="T16" s="42">
        <v>119.07899999999999</v>
      </c>
      <c r="U16" s="42">
        <v>51.646000000000001</v>
      </c>
      <c r="V16" s="42">
        <v>0</v>
      </c>
      <c r="W16" s="42">
        <v>15.78</v>
      </c>
      <c r="X16" s="42">
        <v>2.6871999999999998</v>
      </c>
      <c r="Y16" s="42">
        <v>0</v>
      </c>
      <c r="Z16" s="42">
        <v>15.5496</v>
      </c>
      <c r="AA16" s="42">
        <v>3.7191999999999998</v>
      </c>
      <c r="AB16" s="42"/>
      <c r="AC16" s="42">
        <f t="shared" si="4"/>
        <v>0.11849604637715984</v>
      </c>
      <c r="AD16" s="42">
        <f t="shared" si="5"/>
        <v>0.11882713454940048</v>
      </c>
      <c r="AE16" s="42">
        <f t="shared" si="6"/>
        <v>7.8722718617255022E-2</v>
      </c>
      <c r="AF16" s="42">
        <f t="shared" si="7"/>
        <v>6.5533099571828804E-2</v>
      </c>
      <c r="AG16" s="43">
        <f t="shared" si="0"/>
        <v>0.99849814896860367</v>
      </c>
      <c r="AH16" s="43">
        <f t="shared" si="1"/>
        <v>1.0288065780725819</v>
      </c>
      <c r="AI16" s="43">
        <f t="shared" si="2"/>
        <v>0.95872857770616671</v>
      </c>
      <c r="AJ16" s="43">
        <f t="shared" si="3"/>
        <v>0.97554666713653904</v>
      </c>
      <c r="AK16" s="43">
        <f t="shared" si="8"/>
        <v>2.988</v>
      </c>
    </row>
    <row r="17" spans="1:37" x14ac:dyDescent="0.25">
      <c r="A17" s="50" t="s">
        <v>38</v>
      </c>
      <c r="B17" s="42">
        <v>48.48</v>
      </c>
      <c r="C17" s="42">
        <v>6.8789999999999996</v>
      </c>
      <c r="D17" s="42">
        <v>7.4999999999999997E-2</v>
      </c>
      <c r="E17" s="42">
        <v>46.804000000000002</v>
      </c>
      <c r="F17" s="42">
        <v>4.7789999999999999</v>
      </c>
      <c r="G17" s="42"/>
      <c r="H17" s="42"/>
      <c r="I17" s="42">
        <v>1.1399999999999999</v>
      </c>
      <c r="J17" s="42">
        <v>1.68</v>
      </c>
      <c r="K17" s="42">
        <v>1.68</v>
      </c>
      <c r="L17" s="42">
        <v>2.71</v>
      </c>
      <c r="M17" s="43">
        <f>'30.06.2018'!O17</f>
        <v>1.5840000000000001</v>
      </c>
      <c r="N17" s="42">
        <v>2.38</v>
      </c>
      <c r="O17" s="43">
        <f>'30.06.2018'!Q17</f>
        <v>2.1720000000000002</v>
      </c>
      <c r="P17" s="42">
        <v>3.2519999999999998</v>
      </c>
      <c r="Q17" s="42">
        <v>55.267000000000003</v>
      </c>
      <c r="R17" s="42">
        <v>11.557</v>
      </c>
      <c r="S17" s="42">
        <v>0.126</v>
      </c>
      <c r="T17" s="42">
        <v>78.631</v>
      </c>
      <c r="U17" s="42">
        <v>12.951000000000001</v>
      </c>
      <c r="V17" s="42">
        <v>0</v>
      </c>
      <c r="W17" s="42">
        <v>7.694</v>
      </c>
      <c r="X17" s="42">
        <v>0.33</v>
      </c>
      <c r="Y17" s="42">
        <v>1.9E-2</v>
      </c>
      <c r="Z17" s="42">
        <v>0</v>
      </c>
      <c r="AA17" s="42">
        <v>0</v>
      </c>
      <c r="AB17" s="42">
        <v>0</v>
      </c>
      <c r="AC17" s="42">
        <f t="shared" si="4"/>
        <v>0.15870462046204623</v>
      </c>
      <c r="AD17" s="42">
        <f t="shared" si="5"/>
        <v>0</v>
      </c>
      <c r="AE17" s="42">
        <f t="shared" si="6"/>
        <v>5.0186942766752951E-2</v>
      </c>
      <c r="AF17" s="42">
        <f t="shared" si="7"/>
        <v>0</v>
      </c>
      <c r="AG17" s="43">
        <f t="shared" si="0"/>
        <v>1.2987004950495051</v>
      </c>
      <c r="AH17" s="43">
        <f t="shared" si="1"/>
        <v>1.6800059823946671</v>
      </c>
      <c r="AI17" s="43">
        <f t="shared" si="2"/>
        <v>1.7280127925570579</v>
      </c>
      <c r="AJ17" s="43">
        <f t="shared" si="3"/>
        <v>2.7099811676082863</v>
      </c>
      <c r="AK17" s="43">
        <f t="shared" si="8"/>
        <v>3.7560000000000002</v>
      </c>
    </row>
    <row r="18" spans="1:37" x14ac:dyDescent="0.25">
      <c r="A18" s="50" t="s">
        <v>39</v>
      </c>
      <c r="B18" s="42">
        <v>87.013999999999996</v>
      </c>
      <c r="C18" s="42">
        <v>12.169</v>
      </c>
      <c r="D18" s="42">
        <v>1.71</v>
      </c>
      <c r="E18" s="42">
        <v>64.790999999999997</v>
      </c>
      <c r="F18" s="42">
        <v>11.026999999999999</v>
      </c>
      <c r="G18" s="42"/>
      <c r="H18" s="42">
        <v>23.187000000000001</v>
      </c>
      <c r="I18" s="42">
        <v>1.03</v>
      </c>
      <c r="J18" s="42">
        <v>0.84</v>
      </c>
      <c r="K18" s="42">
        <v>1.03</v>
      </c>
      <c r="L18" s="42">
        <v>0.84</v>
      </c>
      <c r="M18" s="43">
        <f>'30.06.2018'!O18</f>
        <v>1.32</v>
      </c>
      <c r="N18" s="42">
        <v>2.38</v>
      </c>
      <c r="O18" s="43">
        <f>'30.06.2018'!Q18</f>
        <v>2.508</v>
      </c>
      <c r="P18" s="42"/>
      <c r="Q18" s="42">
        <v>38.466999999999999</v>
      </c>
      <c r="R18" s="42">
        <v>9.7439999999999998</v>
      </c>
      <c r="S18" s="42">
        <v>1.2010000000000001</v>
      </c>
      <c r="T18" s="42">
        <v>64.619</v>
      </c>
      <c r="U18" s="42">
        <v>8.7319999999999993</v>
      </c>
      <c r="V18" s="42"/>
      <c r="W18" s="42">
        <v>6.0579999999999998</v>
      </c>
      <c r="X18" s="42">
        <v>0.90500000000000003</v>
      </c>
      <c r="Y18" s="42">
        <v>0.02</v>
      </c>
      <c r="Z18" s="42">
        <v>2.2970000000000002</v>
      </c>
      <c r="AA18" s="42"/>
      <c r="AB18" s="42"/>
      <c r="AC18" s="42">
        <f t="shared" si="4"/>
        <v>6.9620980531868437E-2</v>
      </c>
      <c r="AD18" s="42">
        <f t="shared" si="5"/>
        <v>3.5452454816255349E-2</v>
      </c>
      <c r="AE18" s="42">
        <f t="shared" si="6"/>
        <v>6.6647452986526398E-2</v>
      </c>
      <c r="AF18" s="42">
        <f t="shared" si="7"/>
        <v>0</v>
      </c>
      <c r="AG18" s="43">
        <f t="shared" si="0"/>
        <v>0.51169926678465538</v>
      </c>
      <c r="AH18" s="43">
        <f t="shared" si="1"/>
        <v>1.0327977651216991</v>
      </c>
      <c r="AI18" s="43">
        <f t="shared" si="2"/>
        <v>0.87509244802366659</v>
      </c>
      <c r="AJ18" s="43">
        <f t="shared" si="3"/>
        <v>0.79187448988845555</v>
      </c>
      <c r="AK18" s="43">
        <f t="shared" si="8"/>
        <v>3.8280000000000003</v>
      </c>
    </row>
    <row r="19" spans="1:37" x14ac:dyDescent="0.25">
      <c r="A19" s="50" t="s">
        <v>40</v>
      </c>
      <c r="B19" s="42">
        <v>43.003</v>
      </c>
      <c r="C19" s="42">
        <v>30.690999999999999</v>
      </c>
      <c r="D19" s="42">
        <v>0</v>
      </c>
      <c r="E19" s="42">
        <v>35.256</v>
      </c>
      <c r="F19" s="42">
        <v>29.937000000000001</v>
      </c>
      <c r="G19" s="42">
        <v>0</v>
      </c>
      <c r="H19" s="42"/>
      <c r="I19" s="42">
        <v>0.88</v>
      </c>
      <c r="J19" s="42">
        <v>1.06</v>
      </c>
      <c r="K19" s="42">
        <v>1.64</v>
      </c>
      <c r="L19" s="42">
        <v>1.97</v>
      </c>
      <c r="M19" s="43">
        <f>'30.06.2018'!O19</f>
        <v>1.56</v>
      </c>
      <c r="N19" s="42">
        <v>2.38</v>
      </c>
      <c r="O19" s="43">
        <f>'30.06.2018'!Q19</f>
        <v>2.8079999999999998</v>
      </c>
      <c r="P19" s="42">
        <v>2.36</v>
      </c>
      <c r="Q19" s="42">
        <v>37.817999999999998</v>
      </c>
      <c r="R19" s="42">
        <v>32.036999999999999</v>
      </c>
      <c r="S19" s="42">
        <v>0</v>
      </c>
      <c r="T19" s="42">
        <v>57.792999999999999</v>
      </c>
      <c r="U19" s="42">
        <v>56.536999999999999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f t="shared" si="4"/>
        <v>0</v>
      </c>
      <c r="AD19" s="42">
        <f t="shared" si="5"/>
        <v>0</v>
      </c>
      <c r="AE19" s="42">
        <f t="shared" si="6"/>
        <v>0</v>
      </c>
      <c r="AF19" s="42">
        <f t="shared" si="7"/>
        <v>0</v>
      </c>
      <c r="AG19" s="43">
        <f t="shared" si="0"/>
        <v>0.87942701671976364</v>
      </c>
      <c r="AH19" s="43">
        <f t="shared" si="1"/>
        <v>1.639238711141366</v>
      </c>
      <c r="AI19" s="43">
        <f t="shared" si="2"/>
        <v>1.0438565051643804</v>
      </c>
      <c r="AJ19" s="43">
        <f t="shared" si="3"/>
        <v>1.8885325850953669</v>
      </c>
      <c r="AK19" s="43">
        <f t="shared" si="8"/>
        <v>4.3680000000000003</v>
      </c>
    </row>
    <row r="20" spans="1:37" x14ac:dyDescent="0.25">
      <c r="A20" s="50" t="s">
        <v>41</v>
      </c>
      <c r="B20" s="42">
        <v>11.505000000000001</v>
      </c>
      <c r="C20" s="42">
        <v>44.930999999999997</v>
      </c>
      <c r="D20" s="42">
        <v>0</v>
      </c>
      <c r="E20" s="42">
        <v>9.4499999999999993</v>
      </c>
      <c r="F20" s="42">
        <v>43.003999999999998</v>
      </c>
      <c r="G20" s="42">
        <v>0</v>
      </c>
      <c r="H20" s="42"/>
      <c r="I20" s="42">
        <v>1</v>
      </c>
      <c r="J20" s="42">
        <v>1</v>
      </c>
      <c r="K20" s="42">
        <v>2.08</v>
      </c>
      <c r="L20" s="42">
        <v>2.08</v>
      </c>
      <c r="M20" s="43">
        <f>'30.06.2018'!O20</f>
        <v>1.74</v>
      </c>
      <c r="N20" s="42">
        <v>2.38</v>
      </c>
      <c r="O20" s="43">
        <f>'30.06.2018'!Q20</f>
        <v>2.258</v>
      </c>
      <c r="P20" s="42">
        <v>2.496</v>
      </c>
      <c r="Q20" s="42">
        <v>11.311999999999999</v>
      </c>
      <c r="R20" s="42">
        <v>43.954999999999998</v>
      </c>
      <c r="S20" s="42">
        <v>0</v>
      </c>
      <c r="T20" s="42">
        <v>19.655999999999999</v>
      </c>
      <c r="U20" s="42">
        <v>89.447999999999993</v>
      </c>
      <c r="V20" s="42">
        <v>0</v>
      </c>
      <c r="W20" s="42">
        <v>6.2229999999999999</v>
      </c>
      <c r="X20" s="42">
        <v>1.135</v>
      </c>
      <c r="Y20" s="42">
        <v>0</v>
      </c>
      <c r="Z20" s="42">
        <v>1.444</v>
      </c>
      <c r="AA20" s="42">
        <v>7.02</v>
      </c>
      <c r="AB20" s="42">
        <v>0</v>
      </c>
      <c r="AC20" s="42">
        <f t="shared" si="4"/>
        <v>0.54089526292916124</v>
      </c>
      <c r="AD20" s="42">
        <f t="shared" si="5"/>
        <v>0.1528042328042328</v>
      </c>
      <c r="AE20" s="42">
        <f t="shared" si="6"/>
        <v>2.5260955687609891E-2</v>
      </c>
      <c r="AF20" s="42">
        <f t="shared" si="7"/>
        <v>0.16324062877871826</v>
      </c>
      <c r="AG20" s="43">
        <f t="shared" si="0"/>
        <v>1.5241199478487613</v>
      </c>
      <c r="AH20" s="43">
        <f t="shared" si="1"/>
        <v>2.2328042328042326</v>
      </c>
      <c r="AI20" s="43">
        <f t="shared" si="2"/>
        <v>1.0035387594311278</v>
      </c>
      <c r="AJ20" s="43">
        <f t="shared" si="3"/>
        <v>2.2432331876104548</v>
      </c>
      <c r="AK20" s="43">
        <f t="shared" si="8"/>
        <v>3.9980000000000002</v>
      </c>
    </row>
    <row r="21" spans="1:37" x14ac:dyDescent="0.25">
      <c r="A21" s="60" t="s">
        <v>42</v>
      </c>
      <c r="B21" s="42" t="s">
        <v>72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3">
        <f>'30.06.2018'!O21</f>
        <v>1.0802292319179265</v>
      </c>
      <c r="N21" s="42">
        <v>2.38</v>
      </c>
      <c r="O21" s="43">
        <f>'30.06.2018'!Q21</f>
        <v>2.0445056013692238</v>
      </c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3"/>
      <c r="AH21" s="43"/>
      <c r="AI21" s="43"/>
      <c r="AJ21" s="43"/>
      <c r="AK21" s="43">
        <f t="shared" si="8"/>
        <v>3.1247348332871505</v>
      </c>
    </row>
    <row r="22" spans="1:37" x14ac:dyDescent="0.25">
      <c r="A22" s="50" t="s">
        <v>43</v>
      </c>
      <c r="B22" s="42">
        <v>197.55199999999999</v>
      </c>
      <c r="C22" s="42">
        <v>138.773</v>
      </c>
      <c r="D22" s="42">
        <v>0</v>
      </c>
      <c r="E22" s="42">
        <v>197.649</v>
      </c>
      <c r="F22" s="42">
        <v>184.97</v>
      </c>
      <c r="G22" s="42">
        <v>0</v>
      </c>
      <c r="H22" s="42"/>
      <c r="I22" s="57">
        <f>Q22/B22</f>
        <v>0.87777395318700902</v>
      </c>
      <c r="J22" s="57">
        <f>R22/C22</f>
        <v>0.94025494872921966</v>
      </c>
      <c r="K22" s="57">
        <f>T22/E22</f>
        <v>1.6651235270605973</v>
      </c>
      <c r="L22" s="57">
        <f>U22/F22</f>
        <v>2.1628588419743742</v>
      </c>
      <c r="M22" s="43">
        <f>'30.06.2018'!O22</f>
        <v>1.476</v>
      </c>
      <c r="N22" s="42">
        <v>2.38</v>
      </c>
      <c r="O22" s="43">
        <f>'30.06.2018'!Q22</f>
        <v>2.34</v>
      </c>
      <c r="P22" s="43">
        <f>L22*1.2</f>
        <v>2.5954306103692488</v>
      </c>
      <c r="Q22" s="42">
        <v>173.40600000000001</v>
      </c>
      <c r="R22" s="42">
        <v>130.482</v>
      </c>
      <c r="S22" s="42">
        <v>0</v>
      </c>
      <c r="T22" s="42">
        <v>329.11</v>
      </c>
      <c r="U22" s="42">
        <v>400.06400000000002</v>
      </c>
      <c r="V22" s="42">
        <v>0</v>
      </c>
      <c r="W22" s="42">
        <v>1.169</v>
      </c>
      <c r="X22" s="42">
        <v>0.20300000000000001</v>
      </c>
      <c r="Y22" s="42">
        <v>0</v>
      </c>
      <c r="Z22" s="42">
        <v>1.1639999999999999</v>
      </c>
      <c r="AA22" s="42">
        <v>0.17499999999999999</v>
      </c>
      <c r="AB22" s="42"/>
      <c r="AC22" s="42">
        <f t="shared" si="4"/>
        <v>5.9174293350611491E-3</v>
      </c>
      <c r="AD22" s="42">
        <f t="shared" si="5"/>
        <v>5.889227873654812E-3</v>
      </c>
      <c r="AE22" s="42">
        <f t="shared" si="6"/>
        <v>1.4628205774898577E-3</v>
      </c>
      <c r="AF22" s="42">
        <f t="shared" si="7"/>
        <v>9.4609936746499425E-4</v>
      </c>
      <c r="AG22" s="43">
        <f t="shared" si="0"/>
        <v>0.88369138252207025</v>
      </c>
      <c r="AH22" s="43">
        <f t="shared" si="1"/>
        <v>1.6710127549342522</v>
      </c>
      <c r="AI22" s="43">
        <f t="shared" si="2"/>
        <v>0.94171776930670958</v>
      </c>
      <c r="AJ22" s="43">
        <f t="shared" si="3"/>
        <v>2.1638049413418394</v>
      </c>
      <c r="AK22" s="43">
        <f t="shared" si="8"/>
        <v>3.8159999999999998</v>
      </c>
    </row>
    <row r="23" spans="1:37" x14ac:dyDescent="0.25">
      <c r="A23" s="50" t="s">
        <v>44</v>
      </c>
      <c r="B23" s="42">
        <v>27.053999999999998</v>
      </c>
      <c r="C23" s="42">
        <v>8.9260000000000002</v>
      </c>
      <c r="D23" s="42">
        <v>0</v>
      </c>
      <c r="E23" s="42">
        <v>24.202999999999999</v>
      </c>
      <c r="F23" s="42">
        <v>3.0680000000000001</v>
      </c>
      <c r="G23" s="42">
        <v>0</v>
      </c>
      <c r="H23" s="42"/>
      <c r="I23" s="42">
        <v>0.8</v>
      </c>
      <c r="J23" s="42">
        <v>0.8</v>
      </c>
      <c r="K23" s="42">
        <v>1.1399999999999999</v>
      </c>
      <c r="L23" s="42">
        <v>1.1399999999999999</v>
      </c>
      <c r="M23" s="43">
        <f>'30.06.2018'!O23</f>
        <v>1.5960000000000001</v>
      </c>
      <c r="N23" s="42">
        <v>2.38</v>
      </c>
      <c r="O23" s="43">
        <f>'30.06.2018'!Q23</f>
        <v>2.004</v>
      </c>
      <c r="P23" s="42">
        <v>1.37</v>
      </c>
      <c r="Q23" s="42">
        <v>20.622</v>
      </c>
      <c r="R23" s="42">
        <v>8.1769999999999996</v>
      </c>
      <c r="S23" s="42">
        <v>0</v>
      </c>
      <c r="T23" s="42">
        <v>26.148</v>
      </c>
      <c r="U23" s="42">
        <v>4.976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f t="shared" si="4"/>
        <v>0</v>
      </c>
      <c r="AD23" s="42">
        <f t="shared" si="5"/>
        <v>0</v>
      </c>
      <c r="AE23" s="42">
        <f t="shared" si="6"/>
        <v>0</v>
      </c>
      <c r="AF23" s="42">
        <f t="shared" si="7"/>
        <v>0</v>
      </c>
      <c r="AG23" s="43">
        <f t="shared" si="0"/>
        <v>0.76225327123530717</v>
      </c>
      <c r="AH23" s="43">
        <f t="shared" si="1"/>
        <v>1.0803619386026526</v>
      </c>
      <c r="AI23" s="43">
        <f t="shared" si="2"/>
        <v>0.9160878332959892</v>
      </c>
      <c r="AJ23" s="43">
        <f t="shared" si="3"/>
        <v>1.621903520208605</v>
      </c>
      <c r="AK23" s="43">
        <f t="shared" si="8"/>
        <v>3.6</v>
      </c>
    </row>
    <row r="24" spans="1:37" x14ac:dyDescent="0.25">
      <c r="A24" s="50" t="s">
        <v>45</v>
      </c>
      <c r="B24" s="42">
        <v>86.745000000000005</v>
      </c>
      <c r="C24" s="42">
        <v>30.204999999999998</v>
      </c>
      <c r="D24" s="42">
        <v>1.0680000000000001</v>
      </c>
      <c r="E24" s="42">
        <v>75.878</v>
      </c>
      <c r="F24" s="42">
        <v>31.818999999999999</v>
      </c>
      <c r="G24" s="42">
        <v>0</v>
      </c>
      <c r="H24" s="42"/>
      <c r="I24" s="42">
        <v>1.1100000000000001</v>
      </c>
      <c r="J24" s="42">
        <v>1.1100000000000001</v>
      </c>
      <c r="K24" s="42">
        <v>1.42</v>
      </c>
      <c r="L24" s="42">
        <v>1.42</v>
      </c>
      <c r="M24" s="43">
        <f>'30.06.2018'!O24</f>
        <v>1.1435999999999999</v>
      </c>
      <c r="N24" s="42">
        <v>2.38</v>
      </c>
      <c r="O24" s="43">
        <f>'30.06.2018'!Q24</f>
        <v>3.0047999999999999</v>
      </c>
      <c r="P24" s="42">
        <v>1.704</v>
      </c>
      <c r="Q24" s="42">
        <v>94.081999999999994</v>
      </c>
      <c r="R24" s="42">
        <v>32.622</v>
      </c>
      <c r="S24" s="42">
        <v>1.151</v>
      </c>
      <c r="T24" s="42">
        <v>104.221</v>
      </c>
      <c r="U24" s="42">
        <v>43.646000000000001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f t="shared" si="4"/>
        <v>0</v>
      </c>
      <c r="AD24" s="42">
        <f t="shared" si="5"/>
        <v>0</v>
      </c>
      <c r="AE24" s="42">
        <f t="shared" si="6"/>
        <v>0</v>
      </c>
      <c r="AF24" s="42">
        <f t="shared" si="7"/>
        <v>0</v>
      </c>
      <c r="AG24" s="43">
        <f t="shared" si="0"/>
        <v>1.0845812438757276</v>
      </c>
      <c r="AH24" s="43">
        <f t="shared" si="1"/>
        <v>1.373533830622842</v>
      </c>
      <c r="AI24" s="43">
        <f t="shared" si="2"/>
        <v>1.080019864260884</v>
      </c>
      <c r="AJ24" s="43">
        <f t="shared" si="3"/>
        <v>1.3716961563845502</v>
      </c>
      <c r="AK24" s="43">
        <f t="shared" si="8"/>
        <v>4.1483999999999996</v>
      </c>
    </row>
    <row r="25" spans="1:37" x14ac:dyDescent="0.25">
      <c r="A25" s="50" t="s">
        <v>46</v>
      </c>
      <c r="B25" s="42">
        <v>65.808000000000007</v>
      </c>
      <c r="C25" s="42">
        <v>30.744</v>
      </c>
      <c r="D25" s="42">
        <v>0</v>
      </c>
      <c r="E25" s="42">
        <v>62.63</v>
      </c>
      <c r="F25" s="42">
        <v>20.655000000000001</v>
      </c>
      <c r="G25" s="42"/>
      <c r="H25" s="42"/>
      <c r="I25" s="42">
        <v>0.89</v>
      </c>
      <c r="J25" s="42">
        <v>1.28</v>
      </c>
      <c r="K25" s="42">
        <v>0.89</v>
      </c>
      <c r="L25" s="42">
        <v>1.28</v>
      </c>
      <c r="M25" s="43">
        <f>'30.06.2018'!O25</f>
        <v>1.05</v>
      </c>
      <c r="N25" s="42">
        <v>2.38</v>
      </c>
      <c r="O25" s="43">
        <f>'30.06.2018'!Q25</f>
        <v>1.65</v>
      </c>
      <c r="P25" s="42">
        <v>1.536</v>
      </c>
      <c r="Q25" s="42">
        <v>58.569000000000003</v>
      </c>
      <c r="R25" s="42">
        <v>39.351999999999997</v>
      </c>
      <c r="S25" s="42">
        <v>0</v>
      </c>
      <c r="T25" s="42">
        <v>56.006</v>
      </c>
      <c r="U25" s="42">
        <v>30.353000000000002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f t="shared" si="4"/>
        <v>0</v>
      </c>
      <c r="AD25" s="42">
        <f t="shared" si="5"/>
        <v>0</v>
      </c>
      <c r="AE25" s="42">
        <f t="shared" si="6"/>
        <v>0</v>
      </c>
      <c r="AF25" s="42">
        <f t="shared" si="7"/>
        <v>0</v>
      </c>
      <c r="AG25" s="43">
        <f t="shared" si="0"/>
        <v>0.88999817651349378</v>
      </c>
      <c r="AH25" s="43">
        <f t="shared" si="1"/>
        <v>0.8942359891425834</v>
      </c>
      <c r="AI25" s="43">
        <f t="shared" si="2"/>
        <v>1.2799895914650012</v>
      </c>
      <c r="AJ25" s="43">
        <f t="shared" si="3"/>
        <v>1.469523117889131</v>
      </c>
      <c r="AK25" s="43">
        <f t="shared" si="8"/>
        <v>2.7</v>
      </c>
    </row>
    <row r="26" spans="1:37" x14ac:dyDescent="0.25">
      <c r="A26" s="50" t="s">
        <v>47</v>
      </c>
      <c r="B26" s="42">
        <v>583.51300000000003</v>
      </c>
      <c r="C26" s="42">
        <v>489.33699999999999</v>
      </c>
      <c r="D26" s="42">
        <v>0</v>
      </c>
      <c r="E26" s="42">
        <v>571.53099999999995</v>
      </c>
      <c r="F26" s="42">
        <v>513.67399999999998</v>
      </c>
      <c r="G26" s="42">
        <v>0</v>
      </c>
      <c r="H26" s="42"/>
      <c r="I26" s="42">
        <v>0.75</v>
      </c>
      <c r="J26" s="42">
        <v>0.75</v>
      </c>
      <c r="K26" s="42">
        <v>1.24</v>
      </c>
      <c r="L26" s="42">
        <v>1.24</v>
      </c>
      <c r="M26" s="43">
        <f>'30.06.2018'!O26</f>
        <v>1.716</v>
      </c>
      <c r="N26" s="42">
        <v>2.38</v>
      </c>
      <c r="O26" s="43">
        <f>'30.06.2018'!Q26</f>
        <v>1.8</v>
      </c>
      <c r="P26" s="42">
        <v>1.49</v>
      </c>
      <c r="Q26" s="42">
        <v>441.22699999999998</v>
      </c>
      <c r="R26" s="42">
        <v>321.84500000000003</v>
      </c>
      <c r="S26" s="42">
        <v>0</v>
      </c>
      <c r="T26" s="42">
        <v>703.88400000000001</v>
      </c>
      <c r="U26" s="42">
        <v>570.30499999999995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f t="shared" si="4"/>
        <v>0</v>
      </c>
      <c r="AD26" s="42">
        <f t="shared" si="5"/>
        <v>0</v>
      </c>
      <c r="AE26" s="42">
        <f t="shared" si="6"/>
        <v>0</v>
      </c>
      <c r="AF26" s="42">
        <f t="shared" si="7"/>
        <v>0</v>
      </c>
      <c r="AG26" s="43">
        <f t="shared" si="0"/>
        <v>0.75615624673314896</v>
      </c>
      <c r="AH26" s="43">
        <f t="shared" si="1"/>
        <v>1.2315762399589876</v>
      </c>
      <c r="AI26" s="43">
        <f t="shared" si="2"/>
        <v>0.65771646125267458</v>
      </c>
      <c r="AJ26" s="43">
        <f t="shared" si="3"/>
        <v>1.1102469659745284</v>
      </c>
      <c r="AK26" s="43">
        <f t="shared" si="8"/>
        <v>3.516</v>
      </c>
    </row>
    <row r="27" spans="1:37" x14ac:dyDescent="0.25">
      <c r="A27" s="50" t="s">
        <v>48</v>
      </c>
      <c r="B27" s="42">
        <v>34.863</v>
      </c>
      <c r="C27" s="42">
        <v>12.739000000000001</v>
      </c>
      <c r="D27" s="42">
        <v>0</v>
      </c>
      <c r="E27" s="42">
        <v>41.622</v>
      </c>
      <c r="F27" s="42">
        <v>103.999</v>
      </c>
      <c r="G27" s="42">
        <v>0</v>
      </c>
      <c r="H27" s="42"/>
      <c r="I27" s="42">
        <v>0.95</v>
      </c>
      <c r="J27" s="42">
        <v>1.05</v>
      </c>
      <c r="K27" s="42">
        <v>1.2</v>
      </c>
      <c r="L27" s="42">
        <v>1.35</v>
      </c>
      <c r="M27" s="43">
        <f>'30.06.2018'!O27</f>
        <v>0.88800000000000001</v>
      </c>
      <c r="N27" s="42">
        <v>2.38</v>
      </c>
      <c r="O27" s="43">
        <f>'30.06.2018'!Q27</f>
        <v>1.788</v>
      </c>
      <c r="P27" s="42">
        <v>1.62</v>
      </c>
      <c r="Q27" s="42">
        <v>33.119</v>
      </c>
      <c r="R27" s="42">
        <v>13.375999999999999</v>
      </c>
      <c r="S27" s="42">
        <v>0</v>
      </c>
      <c r="T27" s="42">
        <v>49.945999999999998</v>
      </c>
      <c r="U27" s="42">
        <v>151.82400000000001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f t="shared" si="4"/>
        <v>0</v>
      </c>
      <c r="AD27" s="42">
        <f t="shared" si="5"/>
        <v>0</v>
      </c>
      <c r="AE27" s="42">
        <f t="shared" si="6"/>
        <v>0</v>
      </c>
      <c r="AF27" s="42">
        <f t="shared" si="7"/>
        <v>0</v>
      </c>
      <c r="AG27" s="43">
        <f>(Q27+W27)/B27</f>
        <v>0.94997561885093085</v>
      </c>
      <c r="AH27" s="43">
        <f>(T27+Z27)/E27</f>
        <v>1.199990389697756</v>
      </c>
      <c r="AI27" s="43">
        <f>(R27+X27)/C27</f>
        <v>1.0500039249548629</v>
      </c>
      <c r="AJ27" s="43">
        <f>(U27+V27+AA27+AB27)/(F27+G27)</f>
        <v>1.4598601909633748</v>
      </c>
      <c r="AK27" s="43">
        <f t="shared" si="8"/>
        <v>2.6760000000000002</v>
      </c>
    </row>
    <row r="28" spans="1:37" x14ac:dyDescent="0.25">
      <c r="A28" s="60" t="s">
        <v>49</v>
      </c>
      <c r="B28" s="42">
        <v>86.088999999999999</v>
      </c>
      <c r="C28" s="42">
        <v>29.715</v>
      </c>
      <c r="D28" s="42">
        <v>1.278</v>
      </c>
      <c r="E28" s="42">
        <v>83.031999999999996</v>
      </c>
      <c r="F28" s="42">
        <v>161.767</v>
      </c>
      <c r="G28" s="42">
        <v>6.4000000000000001E-2</v>
      </c>
      <c r="H28" s="42"/>
      <c r="I28" s="42">
        <v>0.62</v>
      </c>
      <c r="J28" s="42">
        <v>0.9</v>
      </c>
      <c r="K28" s="42">
        <v>1.22</v>
      </c>
      <c r="L28" s="42">
        <v>1.38</v>
      </c>
      <c r="M28" s="43">
        <f>'30.06.2018'!O28</f>
        <v>1.44</v>
      </c>
      <c r="N28" s="42">
        <v>2.38</v>
      </c>
      <c r="O28" s="43">
        <f>'30.06.2018'!Q28</f>
        <v>1.38</v>
      </c>
      <c r="P28" s="42"/>
      <c r="Q28" s="42">
        <v>53.636000000000003</v>
      </c>
      <c r="R28" s="42">
        <v>26.614999999999998</v>
      </c>
      <c r="S28" s="42">
        <v>1.1499999999999999</v>
      </c>
      <c r="T28" s="42">
        <v>100.179</v>
      </c>
      <c r="U28" s="42">
        <v>239.465</v>
      </c>
      <c r="V28" s="42">
        <v>8.7999999999999995E-2</v>
      </c>
      <c r="W28" s="42"/>
      <c r="X28" s="42"/>
      <c r="Y28" s="42"/>
      <c r="Z28" s="42"/>
      <c r="AA28" s="42"/>
      <c r="AB28" s="42"/>
      <c r="AC28" s="42">
        <f t="shared" si="4"/>
        <v>0</v>
      </c>
      <c r="AD28" s="42">
        <f t="shared" si="5"/>
        <v>0</v>
      </c>
      <c r="AE28" s="42">
        <f t="shared" si="6"/>
        <v>0</v>
      </c>
      <c r="AF28" s="42">
        <f t="shared" si="7"/>
        <v>0</v>
      </c>
      <c r="AG28" s="43">
        <f t="shared" ref="AG28:AG46" si="18">(Q28+W28)/B28</f>
        <v>0.62302965535666577</v>
      </c>
      <c r="AH28" s="43">
        <f t="shared" ref="AH28:AH46" si="19">(T28+Z28)/E28</f>
        <v>1.2065107428461317</v>
      </c>
      <c r="AI28" s="43">
        <f t="shared" ref="AI28:AI46" si="20">(R28+X28)/C28</f>
        <v>0.89567558472152109</v>
      </c>
      <c r="AJ28" s="43">
        <f t="shared" ref="AJ28:AJ46" si="21">(U28+V28+AA28+AB28)/(F28+G28)</f>
        <v>1.4802664508036163</v>
      </c>
      <c r="AK28" s="43">
        <f t="shared" si="8"/>
        <v>2.82</v>
      </c>
    </row>
    <row r="29" spans="1:37" x14ac:dyDescent="0.25">
      <c r="A29" s="50" t="s">
        <v>50</v>
      </c>
      <c r="B29" s="42">
        <v>202.804</v>
      </c>
      <c r="C29" s="42">
        <v>88.013999999999996</v>
      </c>
      <c r="D29" s="42">
        <v>0</v>
      </c>
      <c r="E29" s="42">
        <v>201.33500000000001</v>
      </c>
      <c r="F29" s="42">
        <v>364.75099999999998</v>
      </c>
      <c r="G29" s="42">
        <v>0</v>
      </c>
      <c r="H29" s="42"/>
      <c r="I29" s="42">
        <v>0.76400000000000001</v>
      </c>
      <c r="J29" s="42">
        <v>0.76400000000000001</v>
      </c>
      <c r="K29" s="42">
        <v>0.64500000000000002</v>
      </c>
      <c r="L29" s="42">
        <v>0.64500000000000002</v>
      </c>
      <c r="M29" s="43">
        <f>'30.06.2018'!O29</f>
        <v>0.91200000000000003</v>
      </c>
      <c r="N29" s="42">
        <v>2.38</v>
      </c>
      <c r="O29" s="43">
        <f>'30.06.2018'!Q29</f>
        <v>1.3680000000000001</v>
      </c>
      <c r="P29" s="42">
        <v>0.77400000000000002</v>
      </c>
      <c r="Q29" s="42">
        <v>154.94200000000001</v>
      </c>
      <c r="R29" s="42">
        <v>67.242999999999995</v>
      </c>
      <c r="S29" s="42">
        <v>0</v>
      </c>
      <c r="T29" s="42">
        <v>129.86099999999999</v>
      </c>
      <c r="U29" s="42">
        <v>235.26400000000001</v>
      </c>
      <c r="V29" s="42">
        <v>0</v>
      </c>
      <c r="W29" s="42"/>
      <c r="X29" s="42"/>
      <c r="Y29" s="42"/>
      <c r="Z29" s="42"/>
      <c r="AA29" s="42"/>
      <c r="AB29" s="42"/>
      <c r="AC29" s="42">
        <f t="shared" si="4"/>
        <v>0</v>
      </c>
      <c r="AD29" s="42">
        <f t="shared" si="5"/>
        <v>0</v>
      </c>
      <c r="AE29" s="42">
        <f t="shared" si="6"/>
        <v>0</v>
      </c>
      <c r="AF29" s="42">
        <f t="shared" si="7"/>
        <v>0</v>
      </c>
      <c r="AG29" s="43">
        <f t="shared" si="18"/>
        <v>0.76399873769748139</v>
      </c>
      <c r="AH29" s="43">
        <f t="shared" si="19"/>
        <v>0.64499962748652739</v>
      </c>
      <c r="AI29" s="43">
        <f t="shared" si="20"/>
        <v>0.76400345399595515</v>
      </c>
      <c r="AJ29" s="43">
        <f t="shared" si="21"/>
        <v>0.64499891706945289</v>
      </c>
      <c r="AK29" s="43">
        <f t="shared" si="8"/>
        <v>2.2800000000000002</v>
      </c>
    </row>
    <row r="30" spans="1:37" x14ac:dyDescent="0.25">
      <c r="A30" s="50" t="s">
        <v>51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3">
        <f>'30.06.2018'!O30</f>
        <v>2.508</v>
      </c>
      <c r="N30" s="42">
        <v>2.38</v>
      </c>
      <c r="O30" s="43">
        <f>'30.06.2018'!Q30</f>
        <v>2.532</v>
      </c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3"/>
      <c r="AH30" s="43"/>
      <c r="AI30" s="43"/>
      <c r="AJ30" s="43"/>
      <c r="AK30" s="43"/>
    </row>
    <row r="31" spans="1:37" x14ac:dyDescent="0.25">
      <c r="A31" s="50" t="s">
        <v>52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3">
        <f>'30.06.2018'!O31</f>
        <v>1.1496</v>
      </c>
      <c r="N31" s="42">
        <v>2.38</v>
      </c>
      <c r="O31" s="43">
        <f>'30.06.2018'!Q31</f>
        <v>1.5396000000000001</v>
      </c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3"/>
      <c r="AH31" s="43"/>
      <c r="AI31" s="43"/>
      <c r="AJ31" s="43"/>
      <c r="AK31" s="43"/>
    </row>
    <row r="32" spans="1:37" x14ac:dyDescent="0.25">
      <c r="A32" s="50" t="s">
        <v>53</v>
      </c>
      <c r="B32" s="42">
        <v>82.738</v>
      </c>
      <c r="C32" s="42">
        <v>47.920999999999999</v>
      </c>
      <c r="D32" s="42">
        <v>0</v>
      </c>
      <c r="E32" s="42">
        <v>78.588999999999999</v>
      </c>
      <c r="F32" s="42">
        <v>75.173000000000002</v>
      </c>
      <c r="G32" s="42">
        <v>0</v>
      </c>
      <c r="H32" s="42"/>
      <c r="I32" s="42">
        <v>0.71</v>
      </c>
      <c r="J32" s="42">
        <v>0.71</v>
      </c>
      <c r="K32" s="42">
        <v>0.94</v>
      </c>
      <c r="L32" s="42">
        <v>0.94</v>
      </c>
      <c r="M32" s="43">
        <f>'30.06.2018'!O32</f>
        <v>1.5264</v>
      </c>
      <c r="N32" s="42">
        <v>2.38</v>
      </c>
      <c r="O32" s="43">
        <f>'30.06.2018'!Q32</f>
        <v>1.5744</v>
      </c>
      <c r="P32" s="42">
        <v>1.1299999999999999</v>
      </c>
      <c r="Q32" s="42">
        <v>60.081000000000003</v>
      </c>
      <c r="R32" s="42">
        <v>34.343000000000004</v>
      </c>
      <c r="S32" s="42">
        <v>0</v>
      </c>
      <c r="T32" s="42">
        <v>71.887</v>
      </c>
      <c r="U32" s="42">
        <v>70.387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f t="shared" si="4"/>
        <v>0</v>
      </c>
      <c r="AD32" s="42">
        <f t="shared" si="5"/>
        <v>0</v>
      </c>
      <c r="AE32" s="42">
        <f t="shared" si="6"/>
        <v>0</v>
      </c>
      <c r="AF32" s="42">
        <f t="shared" si="7"/>
        <v>0</v>
      </c>
      <c r="AG32" s="43">
        <f t="shared" si="18"/>
        <v>0.72615968478812642</v>
      </c>
      <c r="AH32" s="43">
        <f t="shared" si="19"/>
        <v>0.91472088969194165</v>
      </c>
      <c r="AI32" s="43">
        <f t="shared" si="20"/>
        <v>0.71665866739007955</v>
      </c>
      <c r="AJ32" s="43">
        <f t="shared" si="21"/>
        <v>0.93633352400462933</v>
      </c>
      <c r="AK32" s="43">
        <f t="shared" si="8"/>
        <v>3.1008</v>
      </c>
    </row>
    <row r="33" spans="1:37" x14ac:dyDescent="0.25">
      <c r="A33" s="50" t="s">
        <v>54</v>
      </c>
      <c r="B33" s="42">
        <v>64.039000000000001</v>
      </c>
      <c r="C33" s="42">
        <v>43.48</v>
      </c>
      <c r="D33" s="42"/>
      <c r="E33" s="42">
        <v>50.304000000000002</v>
      </c>
      <c r="F33" s="42">
        <v>116.218</v>
      </c>
      <c r="G33" s="42"/>
      <c r="H33" s="42"/>
      <c r="I33" s="42">
        <v>1.1399999999999999</v>
      </c>
      <c r="J33" s="42">
        <v>1.29</v>
      </c>
      <c r="K33" s="42">
        <v>1.1399999999999999</v>
      </c>
      <c r="L33" s="42">
        <v>2</v>
      </c>
      <c r="M33" s="43">
        <f>'30.06.2018'!O33</f>
        <v>1.1160000000000001</v>
      </c>
      <c r="N33" s="42">
        <v>2.38</v>
      </c>
      <c r="O33" s="43">
        <f>'30.06.2018'!Q33</f>
        <v>0.996</v>
      </c>
      <c r="P33" s="42">
        <v>2.4</v>
      </c>
      <c r="Q33" s="42">
        <v>72.759</v>
      </c>
      <c r="R33" s="42">
        <v>56.183</v>
      </c>
      <c r="S33" s="42"/>
      <c r="T33" s="42">
        <v>57.56</v>
      </c>
      <c r="U33" s="42">
        <v>232.012</v>
      </c>
      <c r="V33" s="42"/>
      <c r="W33" s="42"/>
      <c r="X33" s="42"/>
      <c r="Y33" s="42"/>
      <c r="Z33" s="42"/>
      <c r="AA33" s="42"/>
      <c r="AB33" s="42"/>
      <c r="AC33" s="42">
        <v>0</v>
      </c>
      <c r="AD33" s="42">
        <v>0</v>
      </c>
      <c r="AE33" s="42">
        <v>0</v>
      </c>
      <c r="AF33" s="42">
        <v>0</v>
      </c>
      <c r="AG33" s="43">
        <f t="shared" si="18"/>
        <v>1.1361670232202252</v>
      </c>
      <c r="AH33" s="43">
        <f t="shared" si="19"/>
        <v>1.1442430025445292</v>
      </c>
      <c r="AI33" s="43">
        <f t="shared" si="20"/>
        <v>1.2921573137074518</v>
      </c>
      <c r="AJ33" s="43">
        <f t="shared" si="21"/>
        <v>1.9963516839043864</v>
      </c>
      <c r="AK33" s="43">
        <f t="shared" si="8"/>
        <v>2.1120000000000001</v>
      </c>
    </row>
    <row r="34" spans="1:37" x14ac:dyDescent="0.25">
      <c r="A34" s="50" t="s">
        <v>55</v>
      </c>
      <c r="B34" s="42">
        <v>279.01499999999999</v>
      </c>
      <c r="C34" s="42">
        <v>35.755000000000003</v>
      </c>
      <c r="D34" s="42">
        <v>0</v>
      </c>
      <c r="E34" s="42">
        <v>278.822</v>
      </c>
      <c r="F34" s="42">
        <v>89.075999999999993</v>
      </c>
      <c r="G34" s="42">
        <v>0</v>
      </c>
      <c r="H34" s="42">
        <v>331.53100000000001</v>
      </c>
      <c r="I34" s="42">
        <v>0.77</v>
      </c>
      <c r="J34" s="42">
        <v>0.89</v>
      </c>
      <c r="K34" s="42">
        <v>0.59</v>
      </c>
      <c r="L34" s="42">
        <v>0.75</v>
      </c>
      <c r="M34" s="43">
        <f>'30.06.2018'!O34</f>
        <v>1.3440000000000001</v>
      </c>
      <c r="N34" s="42">
        <v>2.38</v>
      </c>
      <c r="O34" s="43">
        <f>'30.06.2018'!Q34</f>
        <v>2.028</v>
      </c>
      <c r="P34" s="42">
        <v>0.9</v>
      </c>
      <c r="Q34" s="42">
        <v>212.327</v>
      </c>
      <c r="R34" s="42">
        <v>31.821999999999999</v>
      </c>
      <c r="S34" s="42">
        <v>0</v>
      </c>
      <c r="T34" s="42">
        <v>162.58099999999999</v>
      </c>
      <c r="U34" s="42">
        <v>76.38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f t="shared" si="4"/>
        <v>0</v>
      </c>
      <c r="AD34" s="42">
        <f t="shared" si="5"/>
        <v>0</v>
      </c>
      <c r="AE34" s="42">
        <f t="shared" si="6"/>
        <v>0</v>
      </c>
      <c r="AF34" s="42">
        <f t="shared" si="7"/>
        <v>0</v>
      </c>
      <c r="AG34" s="43">
        <f t="shared" si="18"/>
        <v>0.76098776051466765</v>
      </c>
      <c r="AH34" s="43">
        <f t="shared" si="19"/>
        <v>0.58309961193879967</v>
      </c>
      <c r="AI34" s="43">
        <f t="shared" si="20"/>
        <v>0.89000139840581727</v>
      </c>
      <c r="AJ34" s="43">
        <f t="shared" si="21"/>
        <v>0.85747002559612018</v>
      </c>
      <c r="AK34" s="43">
        <f t="shared" si="8"/>
        <v>3.3719999999999999</v>
      </c>
    </row>
    <row r="35" spans="1:37" x14ac:dyDescent="0.25">
      <c r="A35" s="50" t="s">
        <v>56</v>
      </c>
      <c r="B35" s="42">
        <v>85.986000000000004</v>
      </c>
      <c r="C35" s="42">
        <v>22.3</v>
      </c>
      <c r="D35" s="42">
        <v>0</v>
      </c>
      <c r="E35" s="42">
        <v>74.53</v>
      </c>
      <c r="F35" s="42">
        <v>21.016999999999999</v>
      </c>
      <c r="G35" s="42">
        <v>0</v>
      </c>
      <c r="H35" s="42">
        <v>87.019000000000005</v>
      </c>
      <c r="I35" s="42">
        <v>0.89</v>
      </c>
      <c r="J35" s="42">
        <v>1.69</v>
      </c>
      <c r="K35" s="42">
        <v>1.32</v>
      </c>
      <c r="L35" s="42">
        <v>2.5299999999999998</v>
      </c>
      <c r="M35" s="43">
        <f>'30.06.2018'!O35</f>
        <v>1.1399999999999999</v>
      </c>
      <c r="N35" s="42">
        <v>2.38</v>
      </c>
      <c r="O35" s="43">
        <f>'30.06.2018'!Q35</f>
        <v>0.94</v>
      </c>
      <c r="P35" s="42">
        <v>3.036</v>
      </c>
      <c r="Q35" s="42">
        <v>78.753</v>
      </c>
      <c r="R35" s="42">
        <v>34.359000000000002</v>
      </c>
      <c r="S35" s="42"/>
      <c r="T35" s="42">
        <v>101.633</v>
      </c>
      <c r="U35" s="42">
        <v>48.17</v>
      </c>
      <c r="V35" s="42"/>
      <c r="W35" s="42"/>
      <c r="X35" s="42"/>
      <c r="Y35" s="42"/>
      <c r="Z35" s="42"/>
      <c r="AA35" s="42"/>
      <c r="AB35" s="42"/>
      <c r="AC35" s="42">
        <f t="shared" si="4"/>
        <v>0</v>
      </c>
      <c r="AD35" s="42">
        <f t="shared" si="5"/>
        <v>0</v>
      </c>
      <c r="AE35" s="42">
        <f t="shared" si="6"/>
        <v>0</v>
      </c>
      <c r="AF35" s="42">
        <f t="shared" si="7"/>
        <v>0</v>
      </c>
      <c r="AG35" s="43">
        <f t="shared" si="18"/>
        <v>0.91588165515316444</v>
      </c>
      <c r="AH35" s="43">
        <f t="shared" si="19"/>
        <v>1.3636522205823158</v>
      </c>
      <c r="AI35" s="43">
        <f t="shared" si="20"/>
        <v>1.540762331838565</v>
      </c>
      <c r="AJ35" s="43">
        <f t="shared" si="21"/>
        <v>2.2919541323690349</v>
      </c>
      <c r="AK35" s="43">
        <f t="shared" si="8"/>
        <v>2.08</v>
      </c>
    </row>
    <row r="36" spans="1:37" x14ac:dyDescent="0.25">
      <c r="A36" s="50" t="s">
        <v>57</v>
      </c>
      <c r="B36" s="42">
        <v>6860</v>
      </c>
      <c r="C36" s="42">
        <v>2735</v>
      </c>
      <c r="D36" s="42">
        <v>0</v>
      </c>
      <c r="E36" s="42">
        <v>6832</v>
      </c>
      <c r="F36" s="42">
        <v>5116</v>
      </c>
      <c r="G36" s="42">
        <v>0</v>
      </c>
      <c r="H36" s="42">
        <v>10903</v>
      </c>
      <c r="I36" s="42">
        <v>0.95</v>
      </c>
      <c r="J36" s="42">
        <v>2.3199999999999998</v>
      </c>
      <c r="K36" s="42">
        <v>0.78</v>
      </c>
      <c r="L36" s="42">
        <v>1.72</v>
      </c>
      <c r="M36" s="43">
        <f>'30.06.2018'!O36</f>
        <v>1.08</v>
      </c>
      <c r="N36" s="42">
        <v>2.38</v>
      </c>
      <c r="O36" s="43">
        <f>'30.06.2018'!Q36</f>
        <v>1.4159999999999999</v>
      </c>
      <c r="P36" s="42">
        <v>2.06</v>
      </c>
      <c r="Q36" s="42">
        <v>6517</v>
      </c>
      <c r="R36" s="42">
        <v>5806</v>
      </c>
      <c r="S36" s="42">
        <v>0</v>
      </c>
      <c r="T36" s="42">
        <v>5329</v>
      </c>
      <c r="U36" s="42">
        <v>7493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f t="shared" si="4"/>
        <v>0</v>
      </c>
      <c r="AD36" s="42">
        <f t="shared" si="5"/>
        <v>0</v>
      </c>
      <c r="AE36" s="42">
        <f t="shared" si="6"/>
        <v>0</v>
      </c>
      <c r="AF36" s="42">
        <f t="shared" si="7"/>
        <v>0</v>
      </c>
      <c r="AG36" s="43">
        <f t="shared" si="18"/>
        <v>0.95</v>
      </c>
      <c r="AH36" s="43">
        <f t="shared" si="19"/>
        <v>0.78000585480093676</v>
      </c>
      <c r="AI36" s="43">
        <f t="shared" si="20"/>
        <v>2.122851919561243</v>
      </c>
      <c r="AJ36" s="43">
        <f t="shared" si="21"/>
        <v>1.4646207974980454</v>
      </c>
      <c r="AK36" s="43">
        <f t="shared" si="8"/>
        <v>2.496</v>
      </c>
    </row>
    <row r="37" spans="1:37" x14ac:dyDescent="0.25">
      <c r="A37" s="50" t="s">
        <v>58</v>
      </c>
      <c r="B37" s="42">
        <v>63.982999999999997</v>
      </c>
      <c r="C37" s="42">
        <v>39.924999999999997</v>
      </c>
      <c r="D37" s="42">
        <v>0</v>
      </c>
      <c r="E37" s="42">
        <v>56.715000000000003</v>
      </c>
      <c r="F37" s="42">
        <v>39.075000000000003</v>
      </c>
      <c r="G37" s="42">
        <v>0</v>
      </c>
      <c r="H37" s="42"/>
      <c r="I37" s="42">
        <v>0.89</v>
      </c>
      <c r="J37" s="42">
        <v>1.05</v>
      </c>
      <c r="K37" s="42">
        <v>1.1299999999999999</v>
      </c>
      <c r="L37" s="42">
        <v>1.33</v>
      </c>
      <c r="M37" s="43">
        <f>'30.06.2018'!O37</f>
        <v>0.73899999999999999</v>
      </c>
      <c r="N37" s="42">
        <v>2.38</v>
      </c>
      <c r="O37" s="43">
        <f>'30.06.2018'!Q37</f>
        <v>1.296</v>
      </c>
      <c r="P37" s="42">
        <v>1.59</v>
      </c>
      <c r="Q37" s="42">
        <v>57.072000000000003</v>
      </c>
      <c r="R37" s="42">
        <v>41.920999999999999</v>
      </c>
      <c r="S37" s="42">
        <v>0</v>
      </c>
      <c r="T37" s="42">
        <v>63.807000000000002</v>
      </c>
      <c r="U37" s="42">
        <v>51.774999999999999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f t="shared" si="4"/>
        <v>0</v>
      </c>
      <c r="AD37" s="42">
        <f t="shared" si="5"/>
        <v>0</v>
      </c>
      <c r="AE37" s="42">
        <f t="shared" si="6"/>
        <v>0</v>
      </c>
      <c r="AF37" s="42">
        <f t="shared" si="7"/>
        <v>0</v>
      </c>
      <c r="AG37" s="43">
        <f t="shared" si="18"/>
        <v>0.89198693402935159</v>
      </c>
      <c r="AH37" s="43">
        <f t="shared" si="19"/>
        <v>1.125046284051838</v>
      </c>
      <c r="AI37" s="43">
        <f t="shared" si="20"/>
        <v>1.0499937382592361</v>
      </c>
      <c r="AJ37" s="43">
        <f t="shared" si="21"/>
        <v>1.3250159948816378</v>
      </c>
      <c r="AK37" s="43">
        <f t="shared" si="8"/>
        <v>2.0350000000000001</v>
      </c>
    </row>
    <row r="38" spans="1:37" x14ac:dyDescent="0.25">
      <c r="A38" s="50" t="s">
        <v>59</v>
      </c>
      <c r="B38" s="57">
        <v>1423.1279999999999</v>
      </c>
      <c r="C38" s="42">
        <v>744.68799999999999</v>
      </c>
      <c r="D38" s="42">
        <v>0</v>
      </c>
      <c r="E38" s="42">
        <v>1425.3440000000001</v>
      </c>
      <c r="F38" s="42">
        <v>959.87400000000002</v>
      </c>
      <c r="G38" s="42">
        <v>0</v>
      </c>
      <c r="H38" s="42">
        <v>1802.748</v>
      </c>
      <c r="I38" s="42">
        <v>0.57999999999999996</v>
      </c>
      <c r="J38" s="42">
        <v>0.57999999999999996</v>
      </c>
      <c r="K38" s="42">
        <v>1</v>
      </c>
      <c r="L38" s="42">
        <v>1</v>
      </c>
      <c r="M38" s="43">
        <f>'30.06.2018'!O38</f>
        <v>1.5840000000000001</v>
      </c>
      <c r="N38" s="42">
        <v>2.38</v>
      </c>
      <c r="O38" s="43">
        <f>'30.06.2018'!Q38</f>
        <v>2.2679999999999998</v>
      </c>
      <c r="P38" s="42">
        <v>1.2</v>
      </c>
      <c r="Q38" s="42">
        <v>826.00599999999997</v>
      </c>
      <c r="R38" s="42">
        <v>432.24200000000002</v>
      </c>
      <c r="S38" s="42">
        <v>0</v>
      </c>
      <c r="T38" s="42">
        <v>1425.355</v>
      </c>
      <c r="U38" s="42">
        <v>1272.337</v>
      </c>
      <c r="V38" s="42"/>
      <c r="W38" s="42"/>
      <c r="X38" s="42"/>
      <c r="Y38" s="42"/>
      <c r="Z38" s="42"/>
      <c r="AA38" s="42"/>
      <c r="AB38" s="42"/>
      <c r="AC38" s="42">
        <f t="shared" si="4"/>
        <v>0</v>
      </c>
      <c r="AD38" s="42">
        <f t="shared" si="5"/>
        <v>0</v>
      </c>
      <c r="AE38" s="42">
        <f t="shared" si="6"/>
        <v>0</v>
      </c>
      <c r="AF38" s="42">
        <f t="shared" si="7"/>
        <v>0</v>
      </c>
      <c r="AG38" s="43">
        <f t="shared" si="18"/>
        <v>0.58041581642691309</v>
      </c>
      <c r="AH38" s="43">
        <f t="shared" si="19"/>
        <v>1.0000077174352295</v>
      </c>
      <c r="AI38" s="43">
        <f t="shared" si="20"/>
        <v>0.58043368497948133</v>
      </c>
      <c r="AJ38" s="43">
        <f t="shared" si="21"/>
        <v>1.3255250168251249</v>
      </c>
      <c r="AK38" s="43">
        <f t="shared" si="8"/>
        <v>3.8519999999999999</v>
      </c>
    </row>
    <row r="39" spans="1:37" x14ac:dyDescent="0.25">
      <c r="A39" s="50" t="s">
        <v>60</v>
      </c>
      <c r="B39" s="42">
        <v>20.646000000000001</v>
      </c>
      <c r="C39" s="42">
        <v>6.5039999999999996</v>
      </c>
      <c r="D39" s="42">
        <v>0</v>
      </c>
      <c r="E39" s="42">
        <v>19.945</v>
      </c>
      <c r="F39" s="42">
        <v>6.3179999999999996</v>
      </c>
      <c r="G39" s="42">
        <v>0</v>
      </c>
      <c r="H39" s="42"/>
      <c r="I39" s="42">
        <v>0.70399999999999996</v>
      </c>
      <c r="J39" s="42">
        <v>0.70399999999999996</v>
      </c>
      <c r="K39" s="42">
        <v>1.3540000000000001</v>
      </c>
      <c r="L39" s="42">
        <v>1.3540000000000001</v>
      </c>
      <c r="M39" s="43">
        <f>'30.06.2018'!O39</f>
        <v>1.6332</v>
      </c>
      <c r="N39" s="42">
        <v>2.38</v>
      </c>
      <c r="O39" s="43">
        <f>'30.06.2018'!Q39</f>
        <v>2.4372000000000003</v>
      </c>
      <c r="P39" s="42">
        <v>1.62</v>
      </c>
      <c r="Q39" s="42">
        <v>14.535</v>
      </c>
      <c r="R39" s="42">
        <v>4.5789999999999997</v>
      </c>
      <c r="S39" s="42">
        <v>0</v>
      </c>
      <c r="T39" s="42">
        <v>27.006</v>
      </c>
      <c r="U39" s="42">
        <v>8.5540000000000003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f t="shared" si="4"/>
        <v>0</v>
      </c>
      <c r="AD39" s="42">
        <f t="shared" si="5"/>
        <v>0</v>
      </c>
      <c r="AE39" s="42">
        <f t="shared" si="6"/>
        <v>0</v>
      </c>
      <c r="AF39" s="42">
        <f t="shared" si="7"/>
        <v>0</v>
      </c>
      <c r="AG39" s="43">
        <f t="shared" si="18"/>
        <v>0.70401046207497819</v>
      </c>
      <c r="AH39" s="43">
        <f t="shared" si="19"/>
        <v>1.3540235648032088</v>
      </c>
      <c r="AI39" s="43">
        <f t="shared" si="20"/>
        <v>0.70402829028290281</v>
      </c>
      <c r="AJ39" s="43">
        <f t="shared" si="21"/>
        <v>1.3539094650205763</v>
      </c>
      <c r="AK39" s="43">
        <f t="shared" si="8"/>
        <v>4.0704000000000002</v>
      </c>
    </row>
    <row r="40" spans="1:37" x14ac:dyDescent="0.25">
      <c r="A40" s="50" t="s">
        <v>61</v>
      </c>
      <c r="B40" s="42">
        <v>69.224000000000004</v>
      </c>
      <c r="C40" s="42">
        <v>16.905999999999999</v>
      </c>
      <c r="D40" s="42">
        <v>3.0870000000000002</v>
      </c>
      <c r="E40" s="42">
        <v>75.018000000000001</v>
      </c>
      <c r="F40" s="42">
        <v>16.988</v>
      </c>
      <c r="G40" s="42">
        <v>17.923999999999999</v>
      </c>
      <c r="H40" s="42"/>
      <c r="I40" s="42">
        <v>0.80400000000000005</v>
      </c>
      <c r="J40" s="42">
        <v>0.96299999999999997</v>
      </c>
      <c r="K40" s="42">
        <v>0.90300000000000002</v>
      </c>
      <c r="L40" s="42">
        <v>1.052</v>
      </c>
      <c r="M40" s="43">
        <f>'30.06.2018'!O40</f>
        <v>1.365</v>
      </c>
      <c r="N40" s="42">
        <v>2.38</v>
      </c>
      <c r="O40" s="43">
        <f>'30.06.2018'!Q40</f>
        <v>1.6279999999999999</v>
      </c>
      <c r="P40" s="42">
        <v>1.262</v>
      </c>
      <c r="Q40" s="42">
        <v>55.219000000000001</v>
      </c>
      <c r="R40" s="42">
        <v>16.114000000000001</v>
      </c>
      <c r="S40" s="42">
        <v>2.863</v>
      </c>
      <c r="T40" s="42">
        <v>67.652000000000001</v>
      </c>
      <c r="U40" s="42">
        <v>17.904</v>
      </c>
      <c r="V40" s="42">
        <v>18.876999999999999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f t="shared" si="4"/>
        <v>0</v>
      </c>
      <c r="AD40" s="42">
        <f t="shared" si="5"/>
        <v>0</v>
      </c>
      <c r="AE40" s="42">
        <f t="shared" si="6"/>
        <v>0</v>
      </c>
      <c r="AF40" s="42">
        <f t="shared" si="7"/>
        <v>0</v>
      </c>
      <c r="AG40" s="43">
        <f t="shared" si="18"/>
        <v>0.79768577372009708</v>
      </c>
      <c r="AH40" s="43">
        <f t="shared" si="19"/>
        <v>0.90181023221093604</v>
      </c>
      <c r="AI40" s="43">
        <f t="shared" si="20"/>
        <v>0.95315272684254126</v>
      </c>
      <c r="AJ40" s="43">
        <f t="shared" si="21"/>
        <v>1.0535346012832263</v>
      </c>
      <c r="AK40" s="43">
        <f t="shared" si="8"/>
        <v>2.9929999999999999</v>
      </c>
    </row>
    <row r="41" spans="1:37" x14ac:dyDescent="0.25">
      <c r="A41" s="50" t="s">
        <v>103</v>
      </c>
      <c r="B41" s="42">
        <v>122.01300000000001</v>
      </c>
      <c r="C41" s="42">
        <v>34.591000000000001</v>
      </c>
      <c r="D41" s="42">
        <v>0</v>
      </c>
      <c r="E41" s="42">
        <v>118.628</v>
      </c>
      <c r="F41" s="42">
        <v>52.676000000000002</v>
      </c>
      <c r="G41" s="42">
        <v>0</v>
      </c>
      <c r="H41" s="42"/>
      <c r="I41" s="42">
        <v>1.01</v>
      </c>
      <c r="J41" s="42">
        <v>1.01</v>
      </c>
      <c r="K41" s="42">
        <v>1.18</v>
      </c>
      <c r="L41" s="42">
        <v>1.18</v>
      </c>
      <c r="M41" s="43">
        <f>'30.06.2018'!O41</f>
        <v>1.2</v>
      </c>
      <c r="N41" s="42">
        <v>2.38</v>
      </c>
      <c r="O41" s="43">
        <f>'30.06.2018'!Q41</f>
        <v>1.956</v>
      </c>
      <c r="P41" s="42">
        <v>1.42</v>
      </c>
      <c r="Q41" s="42">
        <v>122.947</v>
      </c>
      <c r="R41" s="42">
        <v>34.886000000000003</v>
      </c>
      <c r="S41" s="42">
        <v>0</v>
      </c>
      <c r="T41" s="42">
        <v>139.62799999999999</v>
      </c>
      <c r="U41" s="42">
        <v>61.500999999999998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/>
      <c r="AC41" s="42">
        <f t="shared" si="4"/>
        <v>0</v>
      </c>
      <c r="AD41" s="42">
        <f t="shared" si="5"/>
        <v>0</v>
      </c>
      <c r="AE41" s="42">
        <f t="shared" si="6"/>
        <v>0</v>
      </c>
      <c r="AF41" s="42">
        <f t="shared" si="7"/>
        <v>0</v>
      </c>
      <c r="AG41" s="43">
        <f t="shared" si="18"/>
        <v>1.0076549220165065</v>
      </c>
      <c r="AH41" s="43">
        <f t="shared" si="19"/>
        <v>1.1770239741039215</v>
      </c>
      <c r="AI41" s="43">
        <f t="shared" si="20"/>
        <v>1.0085282298863867</v>
      </c>
      <c r="AJ41" s="43">
        <f t="shared" si="21"/>
        <v>1.1675336016402156</v>
      </c>
      <c r="AK41" s="43">
        <f t="shared" si="8"/>
        <v>3.1559999999999997</v>
      </c>
    </row>
    <row r="42" spans="1:37" x14ac:dyDescent="0.25">
      <c r="A42" s="50" t="s">
        <v>62</v>
      </c>
      <c r="B42" s="42">
        <v>25.544</v>
      </c>
      <c r="C42" s="42">
        <v>8.86</v>
      </c>
      <c r="D42" s="42">
        <v>0</v>
      </c>
      <c r="E42" s="42">
        <v>24.933</v>
      </c>
      <c r="F42" s="42">
        <v>10.736000000000001</v>
      </c>
      <c r="G42" s="42">
        <v>0</v>
      </c>
      <c r="H42" s="42"/>
      <c r="I42" s="42">
        <v>0.77</v>
      </c>
      <c r="J42" s="42">
        <v>0.77</v>
      </c>
      <c r="K42" s="42">
        <v>0.95</v>
      </c>
      <c r="L42" s="42">
        <v>0.95</v>
      </c>
      <c r="M42" s="43">
        <f>'30.06.2018'!O42</f>
        <v>1.0549999999999999</v>
      </c>
      <c r="N42" s="42">
        <v>2.38</v>
      </c>
      <c r="O42" s="43">
        <f>'30.06.2018'!Q42</f>
        <v>2.298</v>
      </c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3"/>
      <c r="AH42" s="43"/>
      <c r="AI42" s="43"/>
      <c r="AJ42" s="43"/>
      <c r="AK42" s="43"/>
    </row>
    <row r="43" spans="1:37" x14ac:dyDescent="0.25">
      <c r="A43" s="50" t="s">
        <v>63</v>
      </c>
      <c r="B43" s="42">
        <v>25.544</v>
      </c>
      <c r="C43" s="42">
        <v>8.86</v>
      </c>
      <c r="D43" s="42">
        <v>0</v>
      </c>
      <c r="E43" s="42">
        <v>24.933</v>
      </c>
      <c r="F43" s="42">
        <v>10.736000000000001</v>
      </c>
      <c r="G43" s="42">
        <v>0</v>
      </c>
      <c r="H43" s="42"/>
      <c r="I43" s="42">
        <v>0.77</v>
      </c>
      <c r="J43" s="42">
        <v>0.77</v>
      </c>
      <c r="K43" s="42">
        <v>0.95</v>
      </c>
      <c r="L43" s="42">
        <v>0.95</v>
      </c>
      <c r="M43" s="43">
        <f>'30.06.2018'!O43</f>
        <v>0.97199999999999998</v>
      </c>
      <c r="N43" s="42">
        <v>2.38</v>
      </c>
      <c r="O43" s="43">
        <f>'30.06.2018'!Q43</f>
        <v>1.86</v>
      </c>
      <c r="P43" s="42">
        <v>1.1399999999999999</v>
      </c>
      <c r="Q43" s="42">
        <v>19.747</v>
      </c>
      <c r="R43" s="42">
        <v>6.851</v>
      </c>
      <c r="S43" s="42">
        <v>0</v>
      </c>
      <c r="T43" s="42">
        <v>23.736000000000001</v>
      </c>
      <c r="U43" s="42">
        <v>10.506</v>
      </c>
      <c r="V43" s="42">
        <v>0</v>
      </c>
      <c r="W43" s="42"/>
      <c r="X43" s="42"/>
      <c r="Y43" s="42"/>
      <c r="Z43" s="42"/>
      <c r="AA43" s="42"/>
      <c r="AB43" s="42"/>
      <c r="AC43" s="42">
        <f t="shared" si="4"/>
        <v>0</v>
      </c>
      <c r="AD43" s="42">
        <f t="shared" si="5"/>
        <v>0</v>
      </c>
      <c r="AE43" s="42">
        <f t="shared" si="6"/>
        <v>0</v>
      </c>
      <c r="AF43" s="42">
        <f t="shared" si="7"/>
        <v>0</v>
      </c>
      <c r="AG43" s="43">
        <f t="shared" si="18"/>
        <v>0.7730582524271844</v>
      </c>
      <c r="AH43" s="43">
        <f t="shared" si="19"/>
        <v>0.9519913367825773</v>
      </c>
      <c r="AI43" s="43">
        <f t="shared" si="20"/>
        <v>0.77325056433408579</v>
      </c>
      <c r="AJ43" s="43">
        <f t="shared" si="21"/>
        <v>0.97857675111773468</v>
      </c>
      <c r="AK43" s="43">
        <f t="shared" si="8"/>
        <v>2.8319999999999999</v>
      </c>
    </row>
    <row r="44" spans="1:37" x14ac:dyDescent="0.25">
      <c r="A44" s="50" t="s">
        <v>64</v>
      </c>
      <c r="B44" s="42">
        <v>6.14</v>
      </c>
      <c r="C44" s="42">
        <v>1.3240000000000001</v>
      </c>
      <c r="D44" s="42">
        <v>2.9000000000000001E-2</v>
      </c>
      <c r="E44" s="42">
        <v>2.3650000000000002</v>
      </c>
      <c r="F44" s="42">
        <v>5.2249999999999996</v>
      </c>
      <c r="G44" s="42">
        <v>0</v>
      </c>
      <c r="H44" s="42"/>
      <c r="I44" s="42">
        <v>0.93</v>
      </c>
      <c r="J44" s="42">
        <v>0.93</v>
      </c>
      <c r="K44" s="42">
        <v>1.65</v>
      </c>
      <c r="L44" s="42">
        <v>1.65</v>
      </c>
      <c r="M44" s="43">
        <f>'30.06.2018'!O44</f>
        <v>2.1</v>
      </c>
      <c r="N44" s="42">
        <v>2.38</v>
      </c>
      <c r="O44" s="43">
        <f>'30.06.2018'!Q44</f>
        <v>3.72</v>
      </c>
      <c r="P44" s="42">
        <v>1.98</v>
      </c>
      <c r="Q44" s="42">
        <v>5.7110000000000003</v>
      </c>
      <c r="R44" s="42">
        <v>1.2310000000000001</v>
      </c>
      <c r="S44" s="42">
        <v>2.7E-2</v>
      </c>
      <c r="T44" s="42">
        <v>3.9020000000000001</v>
      </c>
      <c r="U44" s="42">
        <v>8.6210000000000004</v>
      </c>
      <c r="V44" s="42">
        <v>0</v>
      </c>
      <c r="W44" s="63">
        <v>9.2579999999999991</v>
      </c>
      <c r="X44" s="42">
        <v>0.32900000000000001</v>
      </c>
      <c r="Y44" s="42">
        <v>1.6E-2</v>
      </c>
      <c r="Z44" s="42">
        <v>0.45500000000000002</v>
      </c>
      <c r="AA44" s="42">
        <v>5.2999999999999999E-2</v>
      </c>
      <c r="AB44" s="42">
        <v>0</v>
      </c>
      <c r="AC44" s="42">
        <f t="shared" si="4"/>
        <v>1.5078175895765471</v>
      </c>
      <c r="AD44" s="42">
        <f t="shared" si="5"/>
        <v>0.1923890063424947</v>
      </c>
      <c r="AE44" s="42">
        <f t="shared" si="6"/>
        <v>0.25498891352549891</v>
      </c>
      <c r="AF44" s="42">
        <f t="shared" si="7"/>
        <v>1.014354066985646E-2</v>
      </c>
      <c r="AG44" s="43">
        <f t="shared" si="18"/>
        <v>2.4379478827361565</v>
      </c>
      <c r="AH44" s="43">
        <f t="shared" si="19"/>
        <v>1.8422832980972514</v>
      </c>
      <c r="AI44" s="43">
        <f t="shared" si="20"/>
        <v>1.1782477341389728</v>
      </c>
      <c r="AJ44" s="43">
        <f t="shared" si="21"/>
        <v>1.6600956937799047</v>
      </c>
      <c r="AK44" s="43">
        <f t="shared" si="8"/>
        <v>5.82</v>
      </c>
    </row>
    <row r="45" spans="1:37" x14ac:dyDescent="0.25">
      <c r="A45" s="50" t="s">
        <v>65</v>
      </c>
      <c r="B45" s="42">
        <v>274.10300000000001</v>
      </c>
      <c r="C45" s="42">
        <v>56.46</v>
      </c>
      <c r="D45" s="42">
        <v>0</v>
      </c>
      <c r="E45" s="42">
        <v>267.08100000000002</v>
      </c>
      <c r="F45" s="42">
        <v>65.215000000000003</v>
      </c>
      <c r="G45" s="42">
        <v>0</v>
      </c>
      <c r="H45" s="42"/>
      <c r="I45" s="42">
        <v>1.25</v>
      </c>
      <c r="J45" s="42">
        <v>1.47</v>
      </c>
      <c r="K45" s="42">
        <v>1.95</v>
      </c>
      <c r="L45" s="42">
        <v>2.2000000000000002</v>
      </c>
      <c r="M45" s="43">
        <f>'30.06.2018'!O45</f>
        <v>1.5</v>
      </c>
      <c r="N45" s="42">
        <v>2.38</v>
      </c>
      <c r="O45" s="43">
        <f>'30.06.2018'!Q45</f>
        <v>2.34</v>
      </c>
      <c r="P45" s="42">
        <v>2.64</v>
      </c>
      <c r="Q45" s="42">
        <v>343.35399999999998</v>
      </c>
      <c r="R45" s="42">
        <v>92.013000000000005</v>
      </c>
      <c r="S45" s="42">
        <v>0</v>
      </c>
      <c r="T45" s="42">
        <v>495.00299999999999</v>
      </c>
      <c r="U45" s="42">
        <v>120.42400000000001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f t="shared" si="4"/>
        <v>0</v>
      </c>
      <c r="AD45" s="42">
        <f t="shared" si="5"/>
        <v>0</v>
      </c>
      <c r="AE45" s="42">
        <f t="shared" si="6"/>
        <v>0</v>
      </c>
      <c r="AF45" s="42">
        <f t="shared" si="7"/>
        <v>0</v>
      </c>
      <c r="AG45" s="43">
        <f t="shared" si="18"/>
        <v>1.2526459031823802</v>
      </c>
      <c r="AH45" s="43">
        <f t="shared" si="19"/>
        <v>1.8533815584036302</v>
      </c>
      <c r="AI45" s="43">
        <f t="shared" si="20"/>
        <v>1.629702444208289</v>
      </c>
      <c r="AJ45" s="43">
        <f t="shared" si="21"/>
        <v>1.8465690408648316</v>
      </c>
      <c r="AK45" s="43">
        <f t="shared" si="8"/>
        <v>3.84</v>
      </c>
    </row>
    <row r="46" spans="1:37" x14ac:dyDescent="0.25">
      <c r="A46" s="50" t="s">
        <v>66</v>
      </c>
      <c r="B46" s="42">
        <v>243.86699999999999</v>
      </c>
      <c r="C46" s="42">
        <v>93.9</v>
      </c>
      <c r="D46" s="42">
        <v>0.112</v>
      </c>
      <c r="E46" s="42">
        <v>246.12700000000001</v>
      </c>
      <c r="F46" s="42">
        <v>183.131</v>
      </c>
      <c r="G46" s="42">
        <v>9.6000000000000002E-2</v>
      </c>
      <c r="H46" s="42"/>
      <c r="I46" s="42">
        <v>0.77</v>
      </c>
      <c r="J46" s="42">
        <v>0.77</v>
      </c>
      <c r="K46" s="42">
        <v>0.99</v>
      </c>
      <c r="L46" s="42">
        <v>0.99</v>
      </c>
      <c r="M46" s="43">
        <f>'30.06.2018'!O46</f>
        <v>0.92400000000000004</v>
      </c>
      <c r="N46" s="42">
        <v>2.38</v>
      </c>
      <c r="O46" s="43">
        <f>'30.06.2018'!Q46</f>
        <v>1.296</v>
      </c>
      <c r="P46" s="42">
        <v>1.19</v>
      </c>
      <c r="Q46" s="42">
        <v>184.74299999999999</v>
      </c>
      <c r="R46" s="42">
        <v>71.406000000000006</v>
      </c>
      <c r="S46" s="42">
        <v>8.5000000000000006E-2</v>
      </c>
      <c r="T46" s="42">
        <v>240.22800000000001</v>
      </c>
      <c r="U46" s="42">
        <v>236.751</v>
      </c>
      <c r="V46" s="42">
        <v>9.4E-2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f t="shared" si="4"/>
        <v>0</v>
      </c>
      <c r="AD46" s="42">
        <f t="shared" si="5"/>
        <v>0</v>
      </c>
      <c r="AE46" s="42">
        <f t="shared" si="6"/>
        <v>0</v>
      </c>
      <c r="AF46" s="42">
        <f t="shared" si="7"/>
        <v>0</v>
      </c>
      <c r="AG46" s="43">
        <f t="shared" si="18"/>
        <v>0.75755637294098832</v>
      </c>
      <c r="AH46" s="43">
        <f t="shared" si="19"/>
        <v>0.97603269856618735</v>
      </c>
      <c r="AI46" s="43">
        <f t="shared" si="20"/>
        <v>0.76044728434504794</v>
      </c>
      <c r="AJ46" s="43">
        <f t="shared" si="21"/>
        <v>1.2926315444776151</v>
      </c>
      <c r="AK46" s="43">
        <f t="shared" si="8"/>
        <v>2.2200000000000002</v>
      </c>
    </row>
    <row r="47" spans="1:37" x14ac:dyDescent="0.25">
      <c r="A47" s="50" t="s">
        <v>101</v>
      </c>
      <c r="B47" s="42">
        <v>243.86699999999999</v>
      </c>
      <c r="C47" s="42">
        <v>93.9</v>
      </c>
      <c r="D47" s="42">
        <v>0.112</v>
      </c>
      <c r="E47" s="42">
        <v>246.12700000000001</v>
      </c>
      <c r="F47" s="42">
        <v>183.131</v>
      </c>
      <c r="G47" s="42">
        <v>9.6000000000000002E-2</v>
      </c>
      <c r="H47" s="42"/>
      <c r="I47" s="42">
        <v>0.77</v>
      </c>
      <c r="J47" s="42">
        <v>0.77</v>
      </c>
      <c r="K47" s="42">
        <v>0.99</v>
      </c>
      <c r="L47" s="42">
        <v>0.99</v>
      </c>
      <c r="M47" s="43">
        <f>'30.06.2018'!O47</f>
        <v>1.02</v>
      </c>
      <c r="N47" s="42">
        <v>2.38</v>
      </c>
      <c r="O47" s="43">
        <f>'30.06.2018'!Q47</f>
        <v>1.248</v>
      </c>
      <c r="P47" s="42">
        <v>1.19</v>
      </c>
      <c r="Q47" s="42">
        <v>184.74299999999999</v>
      </c>
      <c r="R47" s="42">
        <v>71.406000000000006</v>
      </c>
      <c r="S47" s="42">
        <v>8.5000000000000006E-2</v>
      </c>
      <c r="T47" s="42">
        <v>240.22800000000001</v>
      </c>
      <c r="U47" s="42">
        <v>236.751</v>
      </c>
      <c r="V47" s="42">
        <v>9.4E-2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f t="shared" ref="AC47" si="22">W47/B47</f>
        <v>0</v>
      </c>
      <c r="AD47" s="42">
        <f t="shared" ref="AD47" si="23">Z47/E47</f>
        <v>0</v>
      </c>
      <c r="AE47" s="42">
        <f t="shared" ref="AE47" si="24">(X47+Y47)/(C47+D47)</f>
        <v>0</v>
      </c>
      <c r="AF47" s="42">
        <f t="shared" ref="AF47" si="25">(AA47+AB47)/(F47+G47)</f>
        <v>0</v>
      </c>
      <c r="AG47" s="43">
        <f t="shared" ref="AG47" si="26">(Q47+W47)/B47</f>
        <v>0.75755637294098832</v>
      </c>
      <c r="AH47" s="43">
        <f t="shared" ref="AH47" si="27">(T47+Z47)/E47</f>
        <v>0.97603269856618735</v>
      </c>
      <c r="AI47" s="43">
        <f t="shared" ref="AI47" si="28">(R47+X47)/C47</f>
        <v>0.76044728434504794</v>
      </c>
      <c r="AJ47" s="43">
        <f t="shared" ref="AJ47" si="29">(U47+V47+AA47+AB47)/(F47+G47)</f>
        <v>1.2926315444776151</v>
      </c>
      <c r="AK47" s="43">
        <f t="shared" ref="AK47" si="30">M47+O47</f>
        <v>2.2679999999999998</v>
      </c>
    </row>
    <row r="48" spans="1:37" x14ac:dyDescent="0.25">
      <c r="A48" s="50" t="s">
        <v>67</v>
      </c>
      <c r="B48" s="42">
        <v>243.86699999999999</v>
      </c>
      <c r="C48" s="42">
        <v>93.9</v>
      </c>
      <c r="D48" s="42">
        <v>0.112</v>
      </c>
      <c r="E48" s="42">
        <v>246.12700000000001</v>
      </c>
      <c r="F48" s="42">
        <v>183.131</v>
      </c>
      <c r="G48" s="42">
        <v>9.6000000000000002E-2</v>
      </c>
      <c r="H48" s="42"/>
      <c r="I48" s="42">
        <v>0.77</v>
      </c>
      <c r="J48" s="42">
        <v>0.77</v>
      </c>
      <c r="K48" s="42">
        <v>0.99</v>
      </c>
      <c r="L48" s="42">
        <v>0.99</v>
      </c>
      <c r="M48" s="43">
        <f>'30.06.2018'!O48</f>
        <v>1.1759999999999999</v>
      </c>
      <c r="N48" s="42">
        <v>2.38</v>
      </c>
      <c r="O48" s="43">
        <f>'30.06.2018'!Q48</f>
        <v>1.8480000000000001</v>
      </c>
      <c r="P48" s="42">
        <v>1.19</v>
      </c>
      <c r="Q48" s="42">
        <v>184.74299999999999</v>
      </c>
      <c r="R48" s="42">
        <v>71.406000000000006</v>
      </c>
      <c r="S48" s="42">
        <v>8.5000000000000006E-2</v>
      </c>
      <c r="T48" s="42">
        <v>240.22800000000001</v>
      </c>
      <c r="U48" s="42">
        <v>236.751</v>
      </c>
      <c r="V48" s="42">
        <v>9.4E-2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f t="shared" ref="AC48" si="31">W48/B48</f>
        <v>0</v>
      </c>
      <c r="AD48" s="42">
        <f t="shared" ref="AD48" si="32">Z48/E48</f>
        <v>0</v>
      </c>
      <c r="AE48" s="42">
        <f t="shared" ref="AE48" si="33">(X48+Y48)/(C48+D48)</f>
        <v>0</v>
      </c>
      <c r="AF48" s="42">
        <f t="shared" ref="AF48" si="34">(AA48+AB48)/(F48+G48)</f>
        <v>0</v>
      </c>
      <c r="AG48" s="43">
        <f t="shared" ref="AG48" si="35">(Q48+W48)/B48</f>
        <v>0.75755637294098832</v>
      </c>
      <c r="AH48" s="43">
        <f t="shared" ref="AH48" si="36">(T48+Z48)/E48</f>
        <v>0.97603269856618735</v>
      </c>
      <c r="AI48" s="43">
        <f t="shared" ref="AI48" si="37">(R48+X48)/C48</f>
        <v>0.76044728434504794</v>
      </c>
      <c r="AJ48" s="43">
        <f t="shared" ref="AJ48" si="38">(U48+V48+AA48+AB48)/(F48+G48)</f>
        <v>1.2926315444776151</v>
      </c>
      <c r="AK48" s="43">
        <f t="shared" ref="AK48" si="39">M48+O48</f>
        <v>3.024</v>
      </c>
    </row>
    <row r="49" spans="1:15" x14ac:dyDescent="0.25">
      <c r="A49" s="7" t="s">
        <v>79</v>
      </c>
      <c r="M49" s="9">
        <f>SUM(M4:M48)/45</f>
        <v>1.3358551296050931</v>
      </c>
      <c r="N49" s="9"/>
      <c r="O49" s="9">
        <f>SUM(O4:O48)/45</f>
        <v>1.8955717821097264</v>
      </c>
    </row>
    <row r="50" spans="1:15" x14ac:dyDescent="0.25">
      <c r="A50" s="7" t="s">
        <v>68</v>
      </c>
    </row>
    <row r="51" spans="1:15" x14ac:dyDescent="0.25">
      <c r="A51" s="7" t="s">
        <v>69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51"/>
  <sheetViews>
    <sheetView zoomScaleNormal="100" workbookViewId="0">
      <pane xSplit="1" ySplit="3" topLeftCell="AI20" activePane="bottomRight" state="frozen"/>
      <selection pane="topRight" activeCell="B1" sqref="B1"/>
      <selection pane="bottomLeft" activeCell="A4" sqref="A4"/>
      <selection pane="bottomRight" activeCell="AJ49" sqref="AJ49"/>
    </sheetView>
  </sheetViews>
  <sheetFormatPr defaultRowHeight="15" x14ac:dyDescent="0.25"/>
  <cols>
    <col min="1" max="1" width="25.42578125" style="7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3" width="17.28515625" hidden="1" customWidth="1"/>
    <col min="34" max="34" width="17.7109375" hidden="1" customWidth="1"/>
    <col min="35" max="35" width="20" customWidth="1"/>
    <col min="36" max="36" width="21.85546875" customWidth="1"/>
    <col min="37" max="40" width="0" hidden="1" customWidth="1"/>
  </cols>
  <sheetData>
    <row r="1" spans="1:42" x14ac:dyDescent="0.25">
      <c r="AC1" s="14" t="s">
        <v>0</v>
      </c>
      <c r="AD1" s="15"/>
      <c r="AE1" s="14" t="s">
        <v>0</v>
      </c>
      <c r="AF1" s="15"/>
      <c r="AG1" s="22" t="s">
        <v>1</v>
      </c>
      <c r="AH1" s="22"/>
      <c r="AI1" s="24" t="s">
        <v>2</v>
      </c>
      <c r="AJ1" s="25"/>
      <c r="AK1" s="17" t="s">
        <v>3</v>
      </c>
      <c r="AL1" s="18"/>
      <c r="AM1" s="18"/>
      <c r="AN1" s="19"/>
      <c r="AP1" s="7"/>
    </row>
    <row r="2" spans="1:42" x14ac:dyDescent="0.25">
      <c r="A2" s="5"/>
      <c r="B2" s="77" t="s">
        <v>6</v>
      </c>
      <c r="C2" s="78"/>
      <c r="D2" s="79"/>
      <c r="E2" s="77" t="s">
        <v>7</v>
      </c>
      <c r="F2" s="78"/>
      <c r="G2" s="78"/>
      <c r="H2" s="11"/>
      <c r="I2" s="10" t="s">
        <v>8</v>
      </c>
      <c r="J2" s="11"/>
      <c r="K2" s="12" t="s">
        <v>9</v>
      </c>
      <c r="L2" s="11"/>
      <c r="M2" s="12" t="s">
        <v>10</v>
      </c>
      <c r="N2" s="11"/>
      <c r="O2" s="12" t="s">
        <v>11</v>
      </c>
      <c r="P2" s="11"/>
      <c r="Q2" s="12" t="s">
        <v>12</v>
      </c>
      <c r="R2" s="10"/>
      <c r="S2" s="11"/>
      <c r="T2" s="12" t="s">
        <v>13</v>
      </c>
      <c r="U2" s="10"/>
      <c r="V2" s="11"/>
      <c r="W2" s="12" t="s">
        <v>14</v>
      </c>
      <c r="X2" s="10"/>
      <c r="Y2" s="11"/>
      <c r="Z2" s="80" t="s">
        <v>15</v>
      </c>
      <c r="AA2" s="81"/>
      <c r="AB2" s="82"/>
      <c r="AC2" s="14" t="s">
        <v>16</v>
      </c>
      <c r="AD2" s="15"/>
      <c r="AE2" s="14" t="s">
        <v>17</v>
      </c>
      <c r="AF2" s="15"/>
      <c r="AG2" s="22" t="s">
        <v>16</v>
      </c>
      <c r="AH2" s="22"/>
      <c r="AI2" s="22" t="s">
        <v>81</v>
      </c>
      <c r="AJ2" s="22" t="s">
        <v>82</v>
      </c>
      <c r="AK2" s="17" t="s">
        <v>16</v>
      </c>
      <c r="AL2" s="19"/>
      <c r="AM2" s="17" t="s">
        <v>17</v>
      </c>
      <c r="AN2" s="19"/>
    </row>
    <row r="3" spans="1:42" ht="21" x14ac:dyDescent="0.35">
      <c r="A3" s="6">
        <f>'30.06.2018'!A3</f>
        <v>43281</v>
      </c>
      <c r="B3" s="51" t="s">
        <v>19</v>
      </c>
      <c r="C3" s="51" t="s">
        <v>20</v>
      </c>
      <c r="D3" s="51" t="s">
        <v>21</v>
      </c>
      <c r="E3" s="13" t="s">
        <v>19</v>
      </c>
      <c r="F3" s="13" t="s">
        <v>22</v>
      </c>
      <c r="G3" s="13" t="s">
        <v>21</v>
      </c>
      <c r="H3" s="13" t="s">
        <v>23</v>
      </c>
      <c r="I3" s="51" t="s">
        <v>19</v>
      </c>
      <c r="J3" s="51" t="s">
        <v>20</v>
      </c>
      <c r="K3" s="51" t="s">
        <v>19</v>
      </c>
      <c r="L3" s="51" t="s">
        <v>20</v>
      </c>
      <c r="M3" s="51" t="s">
        <v>19</v>
      </c>
      <c r="N3" s="51" t="s">
        <v>20</v>
      </c>
      <c r="O3" s="51" t="s">
        <v>19</v>
      </c>
      <c r="P3" s="51" t="s">
        <v>20</v>
      </c>
      <c r="Q3" s="51" t="s">
        <v>19</v>
      </c>
      <c r="R3" s="51" t="s">
        <v>20</v>
      </c>
      <c r="S3" s="51" t="s">
        <v>24</v>
      </c>
      <c r="T3" s="51" t="s">
        <v>19</v>
      </c>
      <c r="U3" s="51" t="s">
        <v>20</v>
      </c>
      <c r="V3" s="51" t="s">
        <v>24</v>
      </c>
      <c r="W3" s="51" t="s">
        <v>19</v>
      </c>
      <c r="X3" s="51" t="s">
        <v>20</v>
      </c>
      <c r="Y3" s="51" t="s">
        <v>24</v>
      </c>
      <c r="Z3" s="51" t="s">
        <v>19</v>
      </c>
      <c r="AA3" s="51" t="s">
        <v>20</v>
      </c>
      <c r="AB3" s="51" t="s">
        <v>24</v>
      </c>
      <c r="AC3" s="16" t="s">
        <v>25</v>
      </c>
      <c r="AD3" s="16" t="s">
        <v>26</v>
      </c>
      <c r="AE3" s="16" t="s">
        <v>25</v>
      </c>
      <c r="AF3" s="16" t="s">
        <v>26</v>
      </c>
      <c r="AG3" s="23" t="s">
        <v>25</v>
      </c>
      <c r="AH3" s="23" t="s">
        <v>26</v>
      </c>
      <c r="AI3" s="23" t="s">
        <v>25</v>
      </c>
      <c r="AJ3" s="23" t="s">
        <v>26</v>
      </c>
      <c r="AK3" s="20" t="s">
        <v>25</v>
      </c>
      <c r="AL3" s="20" t="s">
        <v>26</v>
      </c>
      <c r="AM3" s="20" t="s">
        <v>25</v>
      </c>
      <c r="AN3" s="20" t="s">
        <v>26</v>
      </c>
    </row>
    <row r="4" spans="1:42" x14ac:dyDescent="0.25">
      <c r="A4" s="50" t="s">
        <v>27</v>
      </c>
      <c r="B4" s="42">
        <v>199.876</v>
      </c>
      <c r="C4" s="42">
        <v>69.174000000000007</v>
      </c>
      <c r="D4" s="42">
        <v>0</v>
      </c>
      <c r="E4" s="42">
        <v>198.52099999999999</v>
      </c>
      <c r="F4" s="42">
        <v>64.786000000000001</v>
      </c>
      <c r="G4" s="42">
        <v>0</v>
      </c>
      <c r="H4" s="42">
        <v>0</v>
      </c>
      <c r="I4" s="42">
        <v>1.33</v>
      </c>
      <c r="J4" s="42">
        <v>1.99</v>
      </c>
      <c r="K4" s="42">
        <v>2.1800000000000002</v>
      </c>
      <c r="L4" s="42">
        <v>3.07</v>
      </c>
      <c r="M4" s="42">
        <v>1.6</v>
      </c>
      <c r="N4" s="42">
        <v>2.38</v>
      </c>
      <c r="O4" s="42">
        <v>2.62</v>
      </c>
      <c r="P4" s="42">
        <v>3.68</v>
      </c>
      <c r="Q4" s="42">
        <v>267.30900000000003</v>
      </c>
      <c r="R4" s="42">
        <v>141.41499999999999</v>
      </c>
      <c r="S4" s="42">
        <v>0</v>
      </c>
      <c r="T4" s="42">
        <v>432.971</v>
      </c>
      <c r="U4" s="42">
        <v>198.88200000000001</v>
      </c>
      <c r="V4" s="42">
        <v>0</v>
      </c>
      <c r="W4" s="42">
        <v>0.104</v>
      </c>
      <c r="X4" s="42">
        <v>0.61399999999999999</v>
      </c>
      <c r="Y4" s="42">
        <v>0</v>
      </c>
      <c r="Z4" s="42">
        <v>0.10299999999999999</v>
      </c>
      <c r="AA4" s="42">
        <v>0.61499999999999999</v>
      </c>
      <c r="AB4" s="42">
        <v>0</v>
      </c>
      <c r="AC4" s="42">
        <f>W4/B4</f>
        <v>5.2032260001200746E-4</v>
      </c>
      <c r="AD4" s="42">
        <f>Z4/E4</f>
        <v>5.1883679812211305E-4</v>
      </c>
      <c r="AE4" s="42">
        <f>(X4+Y4)/(C4+D4)</f>
        <v>8.8761673461127E-3</v>
      </c>
      <c r="AF4" s="42">
        <f>(AA4+AB4)/(F4+G4)</f>
        <v>9.4927916525175196E-3</v>
      </c>
      <c r="AG4" s="42">
        <f>I4+AC4</f>
        <v>1.3305203226000122</v>
      </c>
      <c r="AH4" s="42">
        <f>K4+AD4</f>
        <v>2.1805188367981221</v>
      </c>
      <c r="AI4" s="43">
        <f>'30.06.2018'!AK4</f>
        <v>1.5683999999999998</v>
      </c>
      <c r="AJ4" s="43">
        <f>'30.06.2018'!AL4</f>
        <v>1.8744000000000001</v>
      </c>
      <c r="AK4" s="43">
        <f t="shared" ref="AK4:AK26" si="0">(Q4+W4)/B4</f>
        <v>1.3378944945866438</v>
      </c>
      <c r="AL4" s="43">
        <f t="shared" ref="AL4:AL26" si="1">(T4+Z4)/E4</f>
        <v>2.1815022088343299</v>
      </c>
      <c r="AM4" s="43">
        <f t="shared" ref="AM4:AM26" si="2">(R4+X4)/C4</f>
        <v>2.0532136351808479</v>
      </c>
      <c r="AN4" s="43">
        <f t="shared" ref="AN4:AN26" si="3">(U4+V4+AA4+AB4)/(F4+G4)</f>
        <v>3.0793226931744515</v>
      </c>
    </row>
    <row r="5" spans="1:42" x14ac:dyDescent="0.25">
      <c r="A5" s="50" t="s">
        <v>28</v>
      </c>
      <c r="B5" s="42">
        <v>190.68600000000001</v>
      </c>
      <c r="C5" s="42">
        <v>108.126</v>
      </c>
      <c r="D5" s="42">
        <v>0</v>
      </c>
      <c r="E5" s="42">
        <v>182.72499999999999</v>
      </c>
      <c r="F5" s="42">
        <v>92.804000000000002</v>
      </c>
      <c r="G5" s="42">
        <v>0</v>
      </c>
      <c r="H5" s="42"/>
      <c r="I5" s="42">
        <v>0.9</v>
      </c>
      <c r="J5" s="42">
        <v>0.9</v>
      </c>
      <c r="K5" s="42">
        <v>1.0900000000000001</v>
      </c>
      <c r="L5" s="42">
        <v>1.0900000000000001</v>
      </c>
      <c r="M5" s="42">
        <v>1.08</v>
      </c>
      <c r="N5" s="42">
        <v>1.08</v>
      </c>
      <c r="O5" s="42">
        <v>1.3080000000000001</v>
      </c>
      <c r="P5" s="42">
        <v>1.3080000000000001</v>
      </c>
      <c r="Q5" s="42">
        <v>159.125</v>
      </c>
      <c r="R5" s="42">
        <v>84.135999999999996</v>
      </c>
      <c r="S5" s="42">
        <v>0</v>
      </c>
      <c r="T5" s="42">
        <v>192.10599999999999</v>
      </c>
      <c r="U5" s="42">
        <v>120.03400000000001</v>
      </c>
      <c r="V5" s="42">
        <v>0</v>
      </c>
      <c r="W5" s="42">
        <v>0</v>
      </c>
      <c r="X5" s="42">
        <v>0</v>
      </c>
      <c r="Y5" s="42">
        <v>0</v>
      </c>
      <c r="Z5" s="42">
        <v>0</v>
      </c>
      <c r="AA5" s="42">
        <v>0</v>
      </c>
      <c r="AB5" s="42">
        <v>0</v>
      </c>
      <c r="AC5" s="42">
        <f t="shared" ref="AC5:AC47" si="4">W5/B5</f>
        <v>0</v>
      </c>
      <c r="AD5" s="42">
        <f t="shared" ref="AD5:AD47" si="5">Z5/E5</f>
        <v>0</v>
      </c>
      <c r="AE5" s="42">
        <f t="shared" ref="AE5:AE47" si="6">(X5+Y5)/(C5+D5)</f>
        <v>0</v>
      </c>
      <c r="AF5" s="42">
        <f t="shared" ref="AF5:AF47" si="7">(AA5+AB5)/(F5+G5)</f>
        <v>0</v>
      </c>
      <c r="AG5" s="42">
        <f t="shared" ref="AG5:AG47" si="8">I5+AC5</f>
        <v>0.9</v>
      </c>
      <c r="AH5" s="42">
        <f t="shared" ref="AH5:AH47" si="9">K5+AD5</f>
        <v>1.0900000000000001</v>
      </c>
      <c r="AI5" s="43">
        <f>'30.06.2018'!AK5</f>
        <v>1.4702621628830073</v>
      </c>
      <c r="AJ5" s="43">
        <f>'30.06.2018'!AL5</f>
        <v>1.7991906392732657</v>
      </c>
      <c r="AK5" s="43">
        <f t="shared" si="0"/>
        <v>0.83448706250065552</v>
      </c>
      <c r="AL5" s="43">
        <f t="shared" si="1"/>
        <v>1.0513394445204542</v>
      </c>
      <c r="AM5" s="43">
        <f t="shared" si="2"/>
        <v>0.77812921961415382</v>
      </c>
      <c r="AN5" s="43">
        <f t="shared" si="3"/>
        <v>1.2934140769794407</v>
      </c>
    </row>
    <row r="6" spans="1:42" s="21" customFormat="1" x14ac:dyDescent="0.25">
      <c r="A6" s="50" t="s">
        <v>104</v>
      </c>
      <c r="B6" s="64">
        <v>44.539000000000001</v>
      </c>
      <c r="C6" s="64">
        <v>0</v>
      </c>
      <c r="D6" s="64">
        <v>0</v>
      </c>
      <c r="E6" s="64">
        <v>43.347999999999999</v>
      </c>
      <c r="F6" s="64">
        <v>0</v>
      </c>
      <c r="G6" s="64">
        <v>0</v>
      </c>
      <c r="H6" s="64"/>
      <c r="I6" s="64">
        <v>0.73</v>
      </c>
      <c r="J6" s="64"/>
      <c r="K6" s="64">
        <v>0.59</v>
      </c>
      <c r="L6" s="64"/>
      <c r="M6" s="64">
        <v>0.88</v>
      </c>
      <c r="N6" s="64"/>
      <c r="O6" s="64">
        <v>0.71</v>
      </c>
      <c r="P6" s="64"/>
      <c r="Q6" s="64">
        <v>32.47</v>
      </c>
      <c r="R6" s="64"/>
      <c r="S6" s="64"/>
      <c r="T6" s="64">
        <v>25.533000000000001</v>
      </c>
      <c r="U6" s="64"/>
      <c r="V6" s="64"/>
      <c r="W6" s="64">
        <v>7.8680000000000003</v>
      </c>
      <c r="X6" s="64"/>
      <c r="Y6" s="64"/>
      <c r="Z6" s="64">
        <v>5.8470000000000004</v>
      </c>
      <c r="AA6" s="64"/>
      <c r="AB6" s="64"/>
      <c r="AC6" s="64">
        <f t="shared" si="4"/>
        <v>0.17665416825703317</v>
      </c>
      <c r="AD6" s="64">
        <f t="shared" si="5"/>
        <v>0.13488511580695767</v>
      </c>
      <c r="AE6" s="64"/>
      <c r="AF6" s="64"/>
      <c r="AG6" s="42">
        <f t="shared" si="8"/>
        <v>0.90665416825703316</v>
      </c>
      <c r="AH6" s="42">
        <f t="shared" si="9"/>
        <v>0.72488511580695758</v>
      </c>
      <c r="AI6" s="43">
        <f>'30.06.2018'!AK6</f>
        <v>1.0180993411981001</v>
      </c>
      <c r="AJ6" s="43">
        <f>'30.06.2018'!AL6</f>
        <v>0.82895484816045972</v>
      </c>
      <c r="AK6" s="65">
        <f t="shared" si="0"/>
        <v>0.90567816969397608</v>
      </c>
      <c r="AL6" s="65">
        <f t="shared" si="1"/>
        <v>0.72390883085724844</v>
      </c>
      <c r="AM6" s="65"/>
      <c r="AN6" s="65"/>
    </row>
    <row r="7" spans="1:42" x14ac:dyDescent="0.25">
      <c r="A7" s="50" t="s">
        <v>29</v>
      </c>
      <c r="B7" s="42">
        <v>197.69200000000001</v>
      </c>
      <c r="C7" s="42">
        <v>90.843000000000004</v>
      </c>
      <c r="D7" s="42">
        <v>0</v>
      </c>
      <c r="E7" s="42">
        <v>189.559</v>
      </c>
      <c r="F7" s="42">
        <v>85.828999999999994</v>
      </c>
      <c r="G7" s="42">
        <v>0</v>
      </c>
      <c r="H7" s="42"/>
      <c r="I7" s="57">
        <f>Q7/B7</f>
        <v>0.79925338405195956</v>
      </c>
      <c r="J7" s="57">
        <f>R7/C7</f>
        <v>0.80154772519621764</v>
      </c>
      <c r="K7" s="57">
        <f>T7/E7</f>
        <v>1.0993674792544803</v>
      </c>
      <c r="L7" s="57">
        <f>U7/F7</f>
        <v>1.6965011825839753</v>
      </c>
      <c r="M7" s="43">
        <f t="shared" ref="M7:P8" si="10">I7*1.2</f>
        <v>0.95910406086235145</v>
      </c>
      <c r="N7" s="43">
        <f t="shared" si="10"/>
        <v>0.96185727023546108</v>
      </c>
      <c r="O7" s="43">
        <f t="shared" si="10"/>
        <v>1.3192409751053764</v>
      </c>
      <c r="P7" s="43">
        <f t="shared" si="10"/>
        <v>2.0358014191007703</v>
      </c>
      <c r="Q7" s="42">
        <v>158.006</v>
      </c>
      <c r="R7" s="42">
        <v>72.814999999999998</v>
      </c>
      <c r="S7" s="42">
        <v>0</v>
      </c>
      <c r="T7" s="42">
        <v>208.39500000000001</v>
      </c>
      <c r="U7" s="42">
        <v>145.60900000000001</v>
      </c>
      <c r="V7" s="42">
        <v>0</v>
      </c>
      <c r="W7" s="42"/>
      <c r="X7" s="42"/>
      <c r="Y7" s="42"/>
      <c r="Z7" s="42"/>
      <c r="AA7" s="42"/>
      <c r="AB7" s="42"/>
      <c r="AC7" s="42">
        <f t="shared" si="4"/>
        <v>0</v>
      </c>
      <c r="AD7" s="42">
        <f t="shared" si="5"/>
        <v>0</v>
      </c>
      <c r="AE7" s="42">
        <f t="shared" si="6"/>
        <v>0</v>
      </c>
      <c r="AF7" s="42">
        <f t="shared" si="7"/>
        <v>0</v>
      </c>
      <c r="AG7" s="42">
        <f t="shared" si="8"/>
        <v>0.79925338405195956</v>
      </c>
      <c r="AH7" s="42">
        <f t="shared" si="9"/>
        <v>1.0993674792544803</v>
      </c>
      <c r="AI7" s="43">
        <f>'30.06.2018'!AK7</f>
        <v>1.1751894374282432</v>
      </c>
      <c r="AJ7" s="43">
        <f>'30.06.2018'!AL7</f>
        <v>1.7022339542951959</v>
      </c>
      <c r="AK7" s="43">
        <f t="shared" si="0"/>
        <v>0.79925338405195956</v>
      </c>
      <c r="AL7" s="43">
        <f t="shared" si="1"/>
        <v>1.0993674792544803</v>
      </c>
      <c r="AM7" s="43">
        <f t="shared" si="2"/>
        <v>0.80154772519621764</v>
      </c>
      <c r="AN7" s="43">
        <f t="shared" si="3"/>
        <v>1.6965011825839753</v>
      </c>
    </row>
    <row r="8" spans="1:42" x14ac:dyDescent="0.25">
      <c r="A8" s="50" t="s">
        <v>30</v>
      </c>
      <c r="B8" s="42">
        <v>197.69200000000001</v>
      </c>
      <c r="C8" s="42">
        <v>90.843000000000004</v>
      </c>
      <c r="D8" s="42">
        <v>0</v>
      </c>
      <c r="E8" s="42">
        <v>189.559</v>
      </c>
      <c r="F8" s="42">
        <v>85.828999999999994</v>
      </c>
      <c r="G8" s="42">
        <v>0</v>
      </c>
      <c r="H8" s="42"/>
      <c r="I8" s="57">
        <f>Q8/B8</f>
        <v>0.79925338405195956</v>
      </c>
      <c r="J8" s="57">
        <f>R8/C8</f>
        <v>0.80154772519621764</v>
      </c>
      <c r="K8" s="57">
        <f>T8/E8</f>
        <v>1.0993674792544803</v>
      </c>
      <c r="L8" s="57">
        <f>U8/F8</f>
        <v>1.6965011825839753</v>
      </c>
      <c r="M8" s="43">
        <f t="shared" si="10"/>
        <v>0.95910406086235145</v>
      </c>
      <c r="N8" s="43">
        <f t="shared" si="10"/>
        <v>0.96185727023546108</v>
      </c>
      <c r="O8" s="43">
        <f t="shared" si="10"/>
        <v>1.3192409751053764</v>
      </c>
      <c r="P8" s="43">
        <f t="shared" si="10"/>
        <v>2.0358014191007703</v>
      </c>
      <c r="Q8" s="42">
        <v>158.006</v>
      </c>
      <c r="R8" s="42">
        <v>72.814999999999998</v>
      </c>
      <c r="S8" s="42">
        <v>0</v>
      </c>
      <c r="T8" s="42">
        <v>208.39500000000001</v>
      </c>
      <c r="U8" s="42">
        <v>145.60900000000001</v>
      </c>
      <c r="V8" s="42">
        <v>0</v>
      </c>
      <c r="W8" s="42"/>
      <c r="X8" s="42"/>
      <c r="Y8" s="42"/>
      <c r="Z8" s="42"/>
      <c r="AA8" s="42"/>
      <c r="AB8" s="42"/>
      <c r="AC8" s="42">
        <f t="shared" ref="AC8" si="11">W8/B8</f>
        <v>0</v>
      </c>
      <c r="AD8" s="42">
        <f t="shared" ref="AD8" si="12">Z8/E8</f>
        <v>0</v>
      </c>
      <c r="AE8" s="42">
        <f t="shared" ref="AE8" si="13">(X8+Y8)/(C8+D8)</f>
        <v>0</v>
      </c>
      <c r="AF8" s="42">
        <f t="shared" ref="AF8" si="14">(AA8+AB8)/(F8+G8)</f>
        <v>0</v>
      </c>
      <c r="AG8" s="42">
        <f t="shared" ref="AG8" si="15">I8+AC8</f>
        <v>0.79925338405195956</v>
      </c>
      <c r="AH8" s="42">
        <f t="shared" ref="AH8" si="16">K8+AD8</f>
        <v>1.0993674792544803</v>
      </c>
      <c r="AI8" s="43">
        <f>'30.06.2018'!AK8</f>
        <v>1.4052070084360804</v>
      </c>
      <c r="AJ8" s="43">
        <f>'30.06.2018'!AL8</f>
        <v>1.8599999999999999</v>
      </c>
      <c r="AK8" s="43">
        <f t="shared" ref="AK8" si="17">(Q8+W8)/B8</f>
        <v>0.79925338405195956</v>
      </c>
      <c r="AL8" s="43">
        <f t="shared" ref="AL8" si="18">(T8+Z8)/E8</f>
        <v>1.0993674792544803</v>
      </c>
      <c r="AM8" s="43">
        <f t="shared" ref="AM8" si="19">(R8+X8)/C8</f>
        <v>0.80154772519621764</v>
      </c>
      <c r="AN8" s="43">
        <f t="shared" ref="AN8" si="20">(U8+V8+AA8+AB8)/(F8+G8)</f>
        <v>1.6965011825839753</v>
      </c>
    </row>
    <row r="9" spans="1:42" x14ac:dyDescent="0.25">
      <c r="A9" s="50" t="s">
        <v>31</v>
      </c>
      <c r="B9" s="42">
        <v>21.403300000000002</v>
      </c>
      <c r="C9" s="42">
        <v>7.2202000000000002</v>
      </c>
      <c r="D9" s="42">
        <v>0</v>
      </c>
      <c r="E9" s="42">
        <v>20.667999999999999</v>
      </c>
      <c r="F9" s="42">
        <v>6.8114999999999997</v>
      </c>
      <c r="G9" s="42">
        <v>0</v>
      </c>
      <c r="H9" s="42"/>
      <c r="I9" s="42">
        <v>0.88</v>
      </c>
      <c r="J9" s="42">
        <v>1.05</v>
      </c>
      <c r="K9" s="42">
        <v>1.3</v>
      </c>
      <c r="L9" s="42">
        <v>1.56</v>
      </c>
      <c r="M9" s="42">
        <v>1.06</v>
      </c>
      <c r="N9" s="42">
        <v>1.26</v>
      </c>
      <c r="O9" s="42">
        <v>1.56</v>
      </c>
      <c r="P9" s="42">
        <v>1.87</v>
      </c>
      <c r="Q9" s="42">
        <v>18.835599999999999</v>
      </c>
      <c r="R9" s="42">
        <v>7.5952000000000002</v>
      </c>
      <c r="S9" s="42">
        <v>0</v>
      </c>
      <c r="T9" s="42">
        <v>26.8597</v>
      </c>
      <c r="U9" s="42">
        <v>10.6469</v>
      </c>
      <c r="V9" s="42">
        <v>0</v>
      </c>
      <c r="W9" s="42"/>
      <c r="X9" s="42"/>
      <c r="Y9" s="42"/>
      <c r="Z9" s="42"/>
      <c r="AA9" s="42"/>
      <c r="AB9" s="42"/>
      <c r="AC9" s="42">
        <f t="shared" si="4"/>
        <v>0</v>
      </c>
      <c r="AD9" s="42">
        <f t="shared" si="5"/>
        <v>0</v>
      </c>
      <c r="AE9" s="42">
        <f t="shared" si="6"/>
        <v>0</v>
      </c>
      <c r="AF9" s="42">
        <f t="shared" si="7"/>
        <v>0</v>
      </c>
      <c r="AG9" s="42">
        <f t="shared" si="8"/>
        <v>0.88</v>
      </c>
      <c r="AH9" s="42">
        <f t="shared" si="9"/>
        <v>1.3</v>
      </c>
      <c r="AI9" s="43">
        <f>'30.06.2018'!AK9</f>
        <v>1.56</v>
      </c>
      <c r="AJ9" s="43">
        <f>'30.06.2018'!AL9</f>
        <v>2.34</v>
      </c>
      <c r="AK9" s="43">
        <f t="shared" si="0"/>
        <v>0.88003251834997398</v>
      </c>
      <c r="AL9" s="43">
        <f t="shared" si="1"/>
        <v>1.2995790594155217</v>
      </c>
      <c r="AM9" s="43">
        <f t="shared" si="2"/>
        <v>1.0519376194565246</v>
      </c>
      <c r="AN9" s="43">
        <f t="shared" si="3"/>
        <v>1.5630771489392941</v>
      </c>
    </row>
    <row r="10" spans="1:42" s="21" customFormat="1" x14ac:dyDescent="0.25">
      <c r="A10" s="50" t="s">
        <v>32</v>
      </c>
      <c r="B10" s="64">
        <v>12.874000000000001</v>
      </c>
      <c r="C10" s="64">
        <v>3.2320000000000002</v>
      </c>
      <c r="D10" s="64">
        <v>0</v>
      </c>
      <c r="E10" s="64">
        <v>12.874000000000001</v>
      </c>
      <c r="F10" s="64">
        <v>3.2320000000000002</v>
      </c>
      <c r="G10" s="64">
        <v>0</v>
      </c>
      <c r="H10" s="64">
        <v>44.454999999999998</v>
      </c>
      <c r="I10" s="64">
        <v>0.95</v>
      </c>
      <c r="J10" s="64">
        <v>0.95</v>
      </c>
      <c r="K10" s="64">
        <v>1.1299999999999999</v>
      </c>
      <c r="L10" s="64">
        <v>1.1299999999999999</v>
      </c>
      <c r="M10" s="64">
        <v>1.1399999999999999</v>
      </c>
      <c r="N10" s="64">
        <v>1.1399999999999999</v>
      </c>
      <c r="O10" s="64">
        <v>1.36</v>
      </c>
      <c r="P10" s="64">
        <v>1.36</v>
      </c>
      <c r="Q10" s="64">
        <v>9.3949999999999996</v>
      </c>
      <c r="R10" s="64">
        <v>2.911</v>
      </c>
      <c r="S10" s="64">
        <v>0</v>
      </c>
      <c r="T10" s="64">
        <v>15.593999999999999</v>
      </c>
      <c r="U10" s="64">
        <v>3.556</v>
      </c>
      <c r="V10" s="64">
        <v>9.2550000000000008</v>
      </c>
      <c r="W10" s="64"/>
      <c r="X10" s="64"/>
      <c r="Y10" s="64"/>
      <c r="Z10" s="64"/>
      <c r="AA10" s="64"/>
      <c r="AB10" s="64"/>
      <c r="AC10" s="64">
        <f t="shared" si="4"/>
        <v>0</v>
      </c>
      <c r="AD10" s="64">
        <f t="shared" si="5"/>
        <v>0</v>
      </c>
      <c r="AE10" s="64">
        <f t="shared" si="6"/>
        <v>0</v>
      </c>
      <c r="AF10" s="64">
        <f t="shared" si="7"/>
        <v>0</v>
      </c>
      <c r="AG10" s="42">
        <f t="shared" si="8"/>
        <v>0.95</v>
      </c>
      <c r="AH10" s="42">
        <f t="shared" si="9"/>
        <v>1.1299999999999999</v>
      </c>
      <c r="AI10" s="43">
        <f>'30.06.2018'!AK10</f>
        <v>1.1375999999999999</v>
      </c>
      <c r="AJ10" s="43">
        <f>'30.06.2018'!AL10</f>
        <v>1.3559999999999999</v>
      </c>
      <c r="AK10" s="65">
        <f t="shared" si="0"/>
        <v>0.72976541867329492</v>
      </c>
      <c r="AL10" s="65">
        <f t="shared" si="1"/>
        <v>1.2112785459064781</v>
      </c>
      <c r="AM10" s="65">
        <f t="shared" si="2"/>
        <v>0.90068069306930687</v>
      </c>
      <c r="AN10" s="65">
        <f t="shared" si="3"/>
        <v>3.9637995049504946</v>
      </c>
    </row>
    <row r="11" spans="1:42" x14ac:dyDescent="0.25">
      <c r="A11" s="50" t="s">
        <v>33</v>
      </c>
      <c r="B11" s="42">
        <v>920.88</v>
      </c>
      <c r="C11" s="42">
        <v>139.12299999999999</v>
      </c>
      <c r="D11" s="42">
        <v>0</v>
      </c>
      <c r="E11" s="42">
        <v>810.15499999999997</v>
      </c>
      <c r="F11" s="42">
        <v>138.42400000000001</v>
      </c>
      <c r="G11" s="42">
        <v>0</v>
      </c>
      <c r="H11" s="42"/>
      <c r="I11" s="42">
        <v>0.61</v>
      </c>
      <c r="J11" s="42">
        <v>0.71</v>
      </c>
      <c r="K11" s="42">
        <v>0.8</v>
      </c>
      <c r="L11" s="42">
        <v>0.84</v>
      </c>
      <c r="M11" s="42">
        <v>0.73199999999999998</v>
      </c>
      <c r="N11" s="42">
        <v>0.85199999999999998</v>
      </c>
      <c r="O11" s="42">
        <v>0.96</v>
      </c>
      <c r="P11" s="42">
        <v>1.008</v>
      </c>
      <c r="Q11" s="42">
        <v>559.827</v>
      </c>
      <c r="R11" s="42">
        <v>99.11</v>
      </c>
      <c r="S11" s="42">
        <v>0</v>
      </c>
      <c r="T11" s="42">
        <v>644.548</v>
      </c>
      <c r="U11" s="42">
        <v>116.55200000000001</v>
      </c>
      <c r="V11" s="42">
        <v>0</v>
      </c>
      <c r="W11" s="42">
        <v>10.1</v>
      </c>
      <c r="X11" s="42">
        <v>14.377000000000001</v>
      </c>
      <c r="Y11" s="42">
        <v>0</v>
      </c>
      <c r="Z11" s="42">
        <v>0</v>
      </c>
      <c r="AA11" s="42">
        <v>0</v>
      </c>
      <c r="AB11" s="42">
        <v>0</v>
      </c>
      <c r="AC11" s="42">
        <f t="shared" si="4"/>
        <v>1.0967769959169489E-2</v>
      </c>
      <c r="AD11" s="42">
        <f t="shared" si="5"/>
        <v>0</v>
      </c>
      <c r="AE11" s="42">
        <f t="shared" si="6"/>
        <v>0.10334020974245813</v>
      </c>
      <c r="AF11" s="42">
        <f t="shared" si="7"/>
        <v>0</v>
      </c>
      <c r="AG11" s="42">
        <f t="shared" si="8"/>
        <v>0.62096776995916947</v>
      </c>
      <c r="AH11" s="42">
        <f t="shared" si="9"/>
        <v>0.8</v>
      </c>
      <c r="AI11" s="43">
        <f>'30.06.2018'!AK11</f>
        <v>1.4663999999999999</v>
      </c>
      <c r="AJ11" s="43">
        <f>'30.06.2018'!AL11</f>
        <v>0.86879999999999991</v>
      </c>
      <c r="AK11" s="43">
        <f t="shared" si="0"/>
        <v>0.61889388411085056</v>
      </c>
      <c r="AL11" s="43">
        <f t="shared" si="1"/>
        <v>0.79558602983379723</v>
      </c>
      <c r="AM11" s="43">
        <f t="shared" si="2"/>
        <v>0.81573140314685566</v>
      </c>
      <c r="AN11" s="43">
        <f t="shared" si="3"/>
        <v>0.84199271802577591</v>
      </c>
    </row>
    <row r="12" spans="1:42" x14ac:dyDescent="0.25">
      <c r="A12" s="50" t="s">
        <v>34</v>
      </c>
      <c r="B12" s="42">
        <v>60.89</v>
      </c>
      <c r="C12" s="42">
        <v>19.367999999999999</v>
      </c>
      <c r="D12" s="42">
        <v>6.8000000000000005E-2</v>
      </c>
      <c r="E12" s="42">
        <v>60.308999999999997</v>
      </c>
      <c r="F12" s="42">
        <v>23.094000000000001</v>
      </c>
      <c r="G12" s="42">
        <v>3.5999999999999997E-2</v>
      </c>
      <c r="H12" s="42">
        <v>9.99</v>
      </c>
      <c r="I12" s="42">
        <v>0.98</v>
      </c>
      <c r="J12" s="42">
        <v>0.98</v>
      </c>
      <c r="K12" s="42">
        <v>1.3</v>
      </c>
      <c r="L12" s="42">
        <v>1.3</v>
      </c>
      <c r="M12" s="42">
        <v>1.1759999999999999</v>
      </c>
      <c r="N12" s="42">
        <v>1.1759999999999999</v>
      </c>
      <c r="O12" s="42">
        <v>1.56</v>
      </c>
      <c r="P12" s="42">
        <v>1.56</v>
      </c>
      <c r="Q12" s="42">
        <v>59.665999999999997</v>
      </c>
      <c r="R12" s="42">
        <v>18.995000000000001</v>
      </c>
      <c r="S12" s="42">
        <v>6.7000000000000004E-2</v>
      </c>
      <c r="T12" s="42">
        <v>78.400999999999996</v>
      </c>
      <c r="U12" s="42">
        <v>40.485999999999997</v>
      </c>
      <c r="V12" s="42">
        <v>4.7E-2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f t="shared" si="4"/>
        <v>0</v>
      </c>
      <c r="AD12" s="42">
        <f t="shared" si="5"/>
        <v>0</v>
      </c>
      <c r="AE12" s="42">
        <f t="shared" si="6"/>
        <v>0</v>
      </c>
      <c r="AF12" s="42">
        <f t="shared" si="7"/>
        <v>0</v>
      </c>
      <c r="AG12" s="42">
        <f t="shared" si="8"/>
        <v>0.98</v>
      </c>
      <c r="AH12" s="42">
        <f t="shared" si="9"/>
        <v>1.3</v>
      </c>
      <c r="AI12" s="43">
        <f>'30.06.2018'!AK12</f>
        <v>1.224</v>
      </c>
      <c r="AJ12" s="43">
        <f>'30.06.2018'!AL12</f>
        <v>1.9799999999999998</v>
      </c>
      <c r="AK12" s="43">
        <f t="shared" si="0"/>
        <v>0.97989817704056492</v>
      </c>
      <c r="AL12" s="43">
        <f t="shared" si="1"/>
        <v>1.299988393108823</v>
      </c>
      <c r="AM12" s="43">
        <f t="shared" si="2"/>
        <v>0.98074142916150364</v>
      </c>
      <c r="AN12" s="43">
        <f t="shared" si="3"/>
        <v>1.7523994811932551</v>
      </c>
    </row>
    <row r="13" spans="1:42" s="21" customFormat="1" x14ac:dyDescent="0.25">
      <c r="A13" s="50" t="s">
        <v>35</v>
      </c>
      <c r="B13" s="64">
        <v>36.872999999999998</v>
      </c>
      <c r="C13" s="64">
        <v>11.788</v>
      </c>
      <c r="D13" s="64">
        <v>0</v>
      </c>
      <c r="E13" s="64">
        <v>36.313000000000002</v>
      </c>
      <c r="F13" s="64">
        <v>7.87</v>
      </c>
      <c r="G13" s="64">
        <v>0</v>
      </c>
      <c r="H13" s="64"/>
      <c r="I13" s="64">
        <v>0.8</v>
      </c>
      <c r="J13" s="64">
        <v>0.8</v>
      </c>
      <c r="K13" s="64">
        <v>1.6</v>
      </c>
      <c r="L13" s="64">
        <v>1.6</v>
      </c>
      <c r="M13" s="64">
        <v>0.96</v>
      </c>
      <c r="N13" s="64">
        <v>0.96</v>
      </c>
      <c r="O13" s="64">
        <v>1.92</v>
      </c>
      <c r="P13" s="64">
        <v>1.92</v>
      </c>
      <c r="Q13" s="64">
        <v>25.811</v>
      </c>
      <c r="R13" s="64">
        <v>8.2520000000000007</v>
      </c>
      <c r="S13" s="64">
        <v>0</v>
      </c>
      <c r="T13" s="64">
        <v>53.38</v>
      </c>
      <c r="U13" s="64">
        <v>11.569000000000001</v>
      </c>
      <c r="V13" s="64"/>
      <c r="W13" s="64"/>
      <c r="X13" s="64"/>
      <c r="Y13" s="64"/>
      <c r="Z13" s="64"/>
      <c r="AA13" s="64"/>
      <c r="AB13" s="64"/>
      <c r="AC13" s="64">
        <f t="shared" si="4"/>
        <v>0</v>
      </c>
      <c r="AD13" s="64">
        <f t="shared" si="5"/>
        <v>0</v>
      </c>
      <c r="AE13" s="64">
        <f t="shared" si="6"/>
        <v>0</v>
      </c>
      <c r="AF13" s="64">
        <f t="shared" si="7"/>
        <v>0</v>
      </c>
      <c r="AG13" s="42">
        <f t="shared" si="8"/>
        <v>0.8</v>
      </c>
      <c r="AH13" s="42">
        <f t="shared" si="9"/>
        <v>1.6</v>
      </c>
      <c r="AI13" s="43">
        <f>'30.06.2018'!AK13</f>
        <v>1.0680000000000001</v>
      </c>
      <c r="AJ13" s="43">
        <f>'30.06.2018'!AL13</f>
        <v>2.3879999999999999</v>
      </c>
      <c r="AK13" s="65">
        <f t="shared" si="0"/>
        <v>0.69999728798850114</v>
      </c>
      <c r="AL13" s="65">
        <f t="shared" si="1"/>
        <v>1.4699969707818137</v>
      </c>
      <c r="AM13" s="65">
        <f t="shared" si="2"/>
        <v>0.70003393281303028</v>
      </c>
      <c r="AN13" s="65">
        <f t="shared" si="3"/>
        <v>1.470012706480305</v>
      </c>
    </row>
    <row r="14" spans="1:42" x14ac:dyDescent="0.25">
      <c r="A14" s="50" t="s">
        <v>36</v>
      </c>
      <c r="B14" s="42">
        <v>46.732999999999997</v>
      </c>
      <c r="C14" s="42">
        <v>23.170999999999999</v>
      </c>
      <c r="D14" s="42">
        <v>0</v>
      </c>
      <c r="E14" s="42">
        <v>42.805</v>
      </c>
      <c r="F14" s="42">
        <v>17.260000000000002</v>
      </c>
      <c r="G14" s="42">
        <v>0</v>
      </c>
      <c r="H14" s="42"/>
      <c r="I14" s="42">
        <v>1.1499999999999999</v>
      </c>
      <c r="J14" s="42">
        <v>1.21</v>
      </c>
      <c r="K14" s="42">
        <v>1.3</v>
      </c>
      <c r="L14" s="42">
        <v>1.33</v>
      </c>
      <c r="M14" s="42">
        <v>1.38</v>
      </c>
      <c r="N14" s="42">
        <v>1.45</v>
      </c>
      <c r="O14" s="42">
        <v>1.56</v>
      </c>
      <c r="P14" s="42">
        <v>1.5960000000000001</v>
      </c>
      <c r="Q14" s="42">
        <v>53.838000000000001</v>
      </c>
      <c r="R14" s="42">
        <v>28.036000000000001</v>
      </c>
      <c r="S14" s="42">
        <v>0</v>
      </c>
      <c r="T14" s="42">
        <v>55.718000000000004</v>
      </c>
      <c r="U14" s="42">
        <v>22.933</v>
      </c>
      <c r="V14" s="42">
        <v>0</v>
      </c>
      <c r="W14" s="42"/>
      <c r="X14" s="42"/>
      <c r="Y14" s="42"/>
      <c r="Z14" s="42"/>
      <c r="AA14" s="42"/>
      <c r="AB14" s="42"/>
      <c r="AC14" s="42">
        <f t="shared" si="4"/>
        <v>0</v>
      </c>
      <c r="AD14" s="42">
        <f t="shared" si="5"/>
        <v>0</v>
      </c>
      <c r="AE14" s="42">
        <f t="shared" si="6"/>
        <v>0</v>
      </c>
      <c r="AF14" s="42">
        <f t="shared" si="7"/>
        <v>0</v>
      </c>
      <c r="AG14" s="42">
        <f t="shared" si="8"/>
        <v>1.1499999999999999</v>
      </c>
      <c r="AH14" s="42">
        <f t="shared" si="9"/>
        <v>1.3</v>
      </c>
      <c r="AI14" s="43">
        <f>'30.06.2018'!AK14</f>
        <v>1.6320000000000001</v>
      </c>
      <c r="AJ14" s="43">
        <f>'30.06.2018'!AL14</f>
        <v>1.8779999999999999</v>
      </c>
      <c r="AK14" s="43">
        <f t="shared" si="0"/>
        <v>1.1520338946782789</v>
      </c>
      <c r="AL14" s="43">
        <f t="shared" si="1"/>
        <v>1.3016703656114941</v>
      </c>
      <c r="AM14" s="43">
        <f t="shared" si="2"/>
        <v>1.2099607267705321</v>
      </c>
      <c r="AN14" s="43">
        <f t="shared" si="3"/>
        <v>1.3286790266512165</v>
      </c>
    </row>
    <row r="15" spans="1:42" x14ac:dyDescent="0.25">
      <c r="A15" s="50" t="s">
        <v>102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3">
        <f>'30.06.2018'!AK15</f>
        <v>1.758</v>
      </c>
      <c r="AJ15" s="43">
        <f>'30.06.2018'!AL15</f>
        <v>2.52</v>
      </c>
      <c r="AK15" s="43"/>
      <c r="AL15" s="43"/>
      <c r="AM15" s="43"/>
      <c r="AN15" s="43"/>
    </row>
    <row r="16" spans="1:42" x14ac:dyDescent="0.25">
      <c r="A16" s="50" t="s">
        <v>37</v>
      </c>
      <c r="B16" s="42">
        <v>133.16900000000001</v>
      </c>
      <c r="C16" s="42">
        <v>34.134999999999998</v>
      </c>
      <c r="D16" s="42">
        <v>0</v>
      </c>
      <c r="E16" s="42">
        <v>130.85900000000001</v>
      </c>
      <c r="F16" s="42">
        <v>56.753</v>
      </c>
      <c r="G16" s="42"/>
      <c r="H16" s="42">
        <v>4.6150000000000002</v>
      </c>
      <c r="I16" s="42">
        <v>0.88</v>
      </c>
      <c r="J16" s="42">
        <v>0.88</v>
      </c>
      <c r="K16" s="42">
        <v>0.91</v>
      </c>
      <c r="L16" s="42">
        <v>0.91</v>
      </c>
      <c r="M16" s="42">
        <v>1.06</v>
      </c>
      <c r="N16" s="42">
        <v>1.06</v>
      </c>
      <c r="O16" s="42">
        <v>1.0900000000000001</v>
      </c>
      <c r="P16" s="42">
        <v>1.0900000000000001</v>
      </c>
      <c r="Q16" s="42">
        <v>117.18899999999999</v>
      </c>
      <c r="R16" s="42">
        <v>30.039000000000001</v>
      </c>
      <c r="S16" s="42">
        <v>0</v>
      </c>
      <c r="T16" s="42">
        <v>119.07899999999999</v>
      </c>
      <c r="U16" s="42">
        <v>51.646000000000001</v>
      </c>
      <c r="V16" s="42">
        <v>0</v>
      </c>
      <c r="W16" s="42">
        <v>15.78</v>
      </c>
      <c r="X16" s="42">
        <v>2.6871999999999998</v>
      </c>
      <c r="Y16" s="42">
        <v>0</v>
      </c>
      <c r="Z16" s="42">
        <v>15.5496</v>
      </c>
      <c r="AA16" s="42">
        <v>3.7191999999999998</v>
      </c>
      <c r="AB16" s="42"/>
      <c r="AC16" s="42">
        <f t="shared" si="4"/>
        <v>0.11849604637715984</v>
      </c>
      <c r="AD16" s="42">
        <f t="shared" si="5"/>
        <v>0.11882713454940048</v>
      </c>
      <c r="AE16" s="42">
        <f t="shared" si="6"/>
        <v>7.8722718617255022E-2</v>
      </c>
      <c r="AF16" s="42">
        <f t="shared" si="7"/>
        <v>6.5533099571828804E-2</v>
      </c>
      <c r="AG16" s="42">
        <f t="shared" si="8"/>
        <v>0.99849604637715983</v>
      </c>
      <c r="AH16" s="42">
        <f t="shared" si="9"/>
        <v>1.0288271345494004</v>
      </c>
      <c r="AI16" s="43">
        <f>'30.06.2018'!AK16</f>
        <v>1.3440000000000001</v>
      </c>
      <c r="AJ16" s="43">
        <f>'30.06.2018'!AL16</f>
        <v>1.6440000000000001</v>
      </c>
      <c r="AK16" s="43">
        <f t="shared" si="0"/>
        <v>0.99849814896860367</v>
      </c>
      <c r="AL16" s="43">
        <f t="shared" si="1"/>
        <v>1.0288065780725819</v>
      </c>
      <c r="AM16" s="43">
        <f t="shared" si="2"/>
        <v>0.95872857770616671</v>
      </c>
      <c r="AN16" s="43">
        <f t="shared" si="3"/>
        <v>0.97554666713653904</v>
      </c>
    </row>
    <row r="17" spans="1:40" s="21" customFormat="1" x14ac:dyDescent="0.25">
      <c r="A17" s="50" t="s">
        <v>38</v>
      </c>
      <c r="B17" s="64">
        <v>48.48</v>
      </c>
      <c r="C17" s="64">
        <v>6.8789999999999996</v>
      </c>
      <c r="D17" s="64">
        <v>7.4999999999999997E-2</v>
      </c>
      <c r="E17" s="64">
        <v>46.804000000000002</v>
      </c>
      <c r="F17" s="64">
        <v>4.7789999999999999</v>
      </c>
      <c r="G17" s="64"/>
      <c r="H17" s="64"/>
      <c r="I17" s="64">
        <v>1.1399999999999999</v>
      </c>
      <c r="J17" s="64">
        <v>1.68</v>
      </c>
      <c r="K17" s="64">
        <v>1.68</v>
      </c>
      <c r="L17" s="64">
        <v>2.71</v>
      </c>
      <c r="M17" s="64">
        <v>1.3680000000000001</v>
      </c>
      <c r="N17" s="64">
        <v>2.016</v>
      </c>
      <c r="O17" s="64">
        <v>2.016</v>
      </c>
      <c r="P17" s="64">
        <v>3.2519999999999998</v>
      </c>
      <c r="Q17" s="64">
        <v>55.267000000000003</v>
      </c>
      <c r="R17" s="64">
        <v>11.557</v>
      </c>
      <c r="S17" s="64">
        <v>0.126</v>
      </c>
      <c r="T17" s="64">
        <v>78.631</v>
      </c>
      <c r="U17" s="64">
        <v>12.951000000000001</v>
      </c>
      <c r="V17" s="64">
        <v>0</v>
      </c>
      <c r="W17" s="64">
        <v>7.694</v>
      </c>
      <c r="X17" s="64">
        <v>0.33</v>
      </c>
      <c r="Y17" s="64">
        <v>1.9E-2</v>
      </c>
      <c r="Z17" s="64">
        <v>0</v>
      </c>
      <c r="AA17" s="64">
        <v>0</v>
      </c>
      <c r="AB17" s="64">
        <v>0</v>
      </c>
      <c r="AC17" s="64">
        <f t="shared" si="4"/>
        <v>0.15870462046204623</v>
      </c>
      <c r="AD17" s="64">
        <f t="shared" si="5"/>
        <v>0</v>
      </c>
      <c r="AE17" s="64">
        <f t="shared" si="6"/>
        <v>5.0186942766752951E-2</v>
      </c>
      <c r="AF17" s="64">
        <f t="shared" si="7"/>
        <v>0</v>
      </c>
      <c r="AG17" s="42">
        <f t="shared" si="8"/>
        <v>1.298704620462046</v>
      </c>
      <c r="AH17" s="42">
        <f t="shared" si="9"/>
        <v>1.68</v>
      </c>
      <c r="AI17" s="43">
        <f>'30.06.2018'!AK17</f>
        <v>1.7622224689613404</v>
      </c>
      <c r="AJ17" s="43">
        <f>'30.06.2018'!AL17</f>
        <v>2.1720000000000002</v>
      </c>
      <c r="AK17" s="65">
        <f t="shared" si="0"/>
        <v>1.2987004950495051</v>
      </c>
      <c r="AL17" s="65">
        <f t="shared" si="1"/>
        <v>1.6800059823946671</v>
      </c>
      <c r="AM17" s="65">
        <f t="shared" si="2"/>
        <v>1.7280127925570579</v>
      </c>
      <c r="AN17" s="65">
        <f t="shared" si="3"/>
        <v>2.7099811676082863</v>
      </c>
    </row>
    <row r="18" spans="1:40" x14ac:dyDescent="0.25">
      <c r="A18" s="50" t="s">
        <v>39</v>
      </c>
      <c r="B18" s="42">
        <v>87.013999999999996</v>
      </c>
      <c r="C18" s="42">
        <v>12.169</v>
      </c>
      <c r="D18" s="42">
        <v>1.71</v>
      </c>
      <c r="E18" s="42">
        <v>64.790999999999997</v>
      </c>
      <c r="F18" s="42">
        <v>11.026999999999999</v>
      </c>
      <c r="G18" s="42"/>
      <c r="H18" s="42">
        <v>23.187000000000001</v>
      </c>
      <c r="I18" s="42">
        <v>1.03</v>
      </c>
      <c r="J18" s="42">
        <v>0.84</v>
      </c>
      <c r="K18" s="42">
        <v>1.03</v>
      </c>
      <c r="L18" s="42">
        <v>0.84</v>
      </c>
      <c r="M18" s="42">
        <f>I18*1.2</f>
        <v>1.236</v>
      </c>
      <c r="N18" s="42">
        <f>J18*1.2</f>
        <v>1.008</v>
      </c>
      <c r="O18" s="42">
        <f>K18*1.2</f>
        <v>1.236</v>
      </c>
      <c r="P18" s="42">
        <f>L18*1.2</f>
        <v>1.008</v>
      </c>
      <c r="Q18" s="42">
        <v>38.466999999999999</v>
      </c>
      <c r="R18" s="42">
        <v>9.7439999999999998</v>
      </c>
      <c r="S18" s="42">
        <v>1.2010000000000001</v>
      </c>
      <c r="T18" s="42">
        <v>64.619</v>
      </c>
      <c r="U18" s="42">
        <v>8.7319999999999993</v>
      </c>
      <c r="V18" s="42"/>
      <c r="W18" s="42">
        <v>6.0579999999999998</v>
      </c>
      <c r="X18" s="42">
        <v>0.90500000000000003</v>
      </c>
      <c r="Y18" s="42">
        <v>0.02</v>
      </c>
      <c r="Z18" s="42">
        <v>2.2970000000000002</v>
      </c>
      <c r="AA18" s="42"/>
      <c r="AB18" s="42"/>
      <c r="AC18" s="42">
        <f t="shared" si="4"/>
        <v>6.9620980531868437E-2</v>
      </c>
      <c r="AD18" s="42">
        <f t="shared" si="5"/>
        <v>3.5452454816255349E-2</v>
      </c>
      <c r="AE18" s="42">
        <f t="shared" si="6"/>
        <v>6.6647452986526398E-2</v>
      </c>
      <c r="AF18" s="42">
        <f t="shared" si="7"/>
        <v>0</v>
      </c>
      <c r="AG18" s="42">
        <f t="shared" si="8"/>
        <v>1.0996209805318684</v>
      </c>
      <c r="AH18" s="42">
        <f t="shared" si="9"/>
        <v>1.0654524548162554</v>
      </c>
      <c r="AI18" s="43">
        <f>'30.06.2018'!AK18</f>
        <v>1.32</v>
      </c>
      <c r="AJ18" s="43">
        <f>'30.06.2018'!AL18</f>
        <v>2.5079999999999996</v>
      </c>
      <c r="AK18" s="43">
        <f t="shared" si="0"/>
        <v>0.51169926678465538</v>
      </c>
      <c r="AL18" s="43">
        <f t="shared" si="1"/>
        <v>1.0327977651216991</v>
      </c>
      <c r="AM18" s="43">
        <f t="shared" si="2"/>
        <v>0.87509244802366659</v>
      </c>
      <c r="AN18" s="43">
        <f t="shared" si="3"/>
        <v>0.79187448988845555</v>
      </c>
    </row>
    <row r="19" spans="1:40" x14ac:dyDescent="0.25">
      <c r="A19" s="50" t="s">
        <v>40</v>
      </c>
      <c r="B19" s="42">
        <v>43.003</v>
      </c>
      <c r="C19" s="42">
        <v>30.690999999999999</v>
      </c>
      <c r="D19" s="42">
        <v>0</v>
      </c>
      <c r="E19" s="42">
        <v>35.256</v>
      </c>
      <c r="F19" s="42">
        <v>29.937000000000001</v>
      </c>
      <c r="G19" s="42">
        <v>0</v>
      </c>
      <c r="H19" s="42"/>
      <c r="I19" s="42">
        <v>0.88</v>
      </c>
      <c r="J19" s="42">
        <v>1.06</v>
      </c>
      <c r="K19" s="42">
        <v>1.64</v>
      </c>
      <c r="L19" s="42">
        <v>1.97</v>
      </c>
      <c r="M19" s="42">
        <v>1.06</v>
      </c>
      <c r="N19" s="42">
        <v>1.27</v>
      </c>
      <c r="O19" s="42">
        <v>1.97</v>
      </c>
      <c r="P19" s="42">
        <v>2.36</v>
      </c>
      <c r="Q19" s="42">
        <v>37.817999999999998</v>
      </c>
      <c r="R19" s="42">
        <v>32.036999999999999</v>
      </c>
      <c r="S19" s="42">
        <v>0</v>
      </c>
      <c r="T19" s="42">
        <v>57.792999999999999</v>
      </c>
      <c r="U19" s="42">
        <v>56.536999999999999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f t="shared" si="4"/>
        <v>0</v>
      </c>
      <c r="AD19" s="42">
        <f t="shared" si="5"/>
        <v>0</v>
      </c>
      <c r="AE19" s="42">
        <f t="shared" si="6"/>
        <v>0</v>
      </c>
      <c r="AF19" s="42">
        <f t="shared" si="7"/>
        <v>0</v>
      </c>
      <c r="AG19" s="42">
        <f t="shared" si="8"/>
        <v>0.88</v>
      </c>
      <c r="AH19" s="42">
        <f t="shared" si="9"/>
        <v>1.64</v>
      </c>
      <c r="AI19" s="43">
        <f>'30.06.2018'!AK19</f>
        <v>1.56</v>
      </c>
      <c r="AJ19" s="43">
        <f>'30.06.2018'!AL19</f>
        <v>2.8079999999999998</v>
      </c>
      <c r="AK19" s="43">
        <f t="shared" si="0"/>
        <v>0.87942701671976364</v>
      </c>
      <c r="AL19" s="43">
        <f t="shared" si="1"/>
        <v>1.639238711141366</v>
      </c>
      <c r="AM19" s="43">
        <f t="shared" si="2"/>
        <v>1.0438565051643804</v>
      </c>
      <c r="AN19" s="43">
        <f t="shared" si="3"/>
        <v>1.8885325850953669</v>
      </c>
    </row>
    <row r="20" spans="1:40" s="21" customFormat="1" x14ac:dyDescent="0.25">
      <c r="A20" s="50" t="s">
        <v>41</v>
      </c>
      <c r="B20" s="64">
        <v>41.515999999999998</v>
      </c>
      <c r="C20" s="64">
        <v>14.92</v>
      </c>
      <c r="D20" s="64">
        <v>0</v>
      </c>
      <c r="E20" s="64">
        <v>38.89</v>
      </c>
      <c r="F20" s="64">
        <v>13.564</v>
      </c>
      <c r="G20" s="64">
        <v>0</v>
      </c>
      <c r="H20" s="64"/>
      <c r="I20" s="64">
        <v>1</v>
      </c>
      <c r="J20" s="64">
        <v>1</v>
      </c>
      <c r="K20" s="64">
        <v>2.08</v>
      </c>
      <c r="L20" s="64">
        <v>2.08</v>
      </c>
      <c r="M20" s="64">
        <v>1.2</v>
      </c>
      <c r="N20" s="64">
        <v>1.2</v>
      </c>
      <c r="O20" s="64">
        <v>2.496</v>
      </c>
      <c r="P20" s="64">
        <v>2.496</v>
      </c>
      <c r="Q20" s="64">
        <v>40.279000000000003</v>
      </c>
      <c r="R20" s="64">
        <v>14.988</v>
      </c>
      <c r="S20" s="64">
        <v>0</v>
      </c>
      <c r="T20" s="64">
        <v>80.891000000000005</v>
      </c>
      <c r="U20" s="64">
        <v>28.213000000000001</v>
      </c>
      <c r="V20" s="64">
        <v>0</v>
      </c>
      <c r="W20" s="64">
        <v>4.5049999999999999</v>
      </c>
      <c r="X20" s="64">
        <v>1.718</v>
      </c>
      <c r="Y20" s="64">
        <v>0</v>
      </c>
      <c r="Z20" s="64">
        <v>6.2770000000000001</v>
      </c>
      <c r="AA20" s="64">
        <v>2.1869999999999998</v>
      </c>
      <c r="AB20" s="64">
        <v>0</v>
      </c>
      <c r="AC20" s="64">
        <f t="shared" si="4"/>
        <v>0.1085123807688602</v>
      </c>
      <c r="AD20" s="64">
        <f t="shared" si="5"/>
        <v>0.16140395988686038</v>
      </c>
      <c r="AE20" s="64">
        <f t="shared" si="6"/>
        <v>0.11514745308310992</v>
      </c>
      <c r="AF20" s="64">
        <f t="shared" si="7"/>
        <v>0.16123562370982009</v>
      </c>
      <c r="AG20" s="42">
        <f t="shared" si="8"/>
        <v>1.1085123807688602</v>
      </c>
      <c r="AH20" s="42">
        <f t="shared" si="9"/>
        <v>2.2414039598868603</v>
      </c>
      <c r="AI20" s="43">
        <f>'30.06.2018'!AK20</f>
        <v>1.827060072815534</v>
      </c>
      <c r="AJ20" s="43">
        <f>'30.06.2018'!AL20</f>
        <v>2.2584</v>
      </c>
      <c r="AK20" s="65">
        <f t="shared" si="0"/>
        <v>1.0787166393679548</v>
      </c>
      <c r="AL20" s="65">
        <f t="shared" si="1"/>
        <v>2.2413988171766523</v>
      </c>
      <c r="AM20" s="65">
        <f t="shared" si="2"/>
        <v>1.11970509383378</v>
      </c>
      <c r="AN20" s="65">
        <f t="shared" si="3"/>
        <v>2.2412267767620171</v>
      </c>
    </row>
    <row r="21" spans="1:40" x14ac:dyDescent="0.25">
      <c r="A21" s="60" t="s">
        <v>42</v>
      </c>
      <c r="B21" s="42" t="s">
        <v>72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>
        <f t="shared" si="8"/>
        <v>0</v>
      </c>
      <c r="AH21" s="42">
        <f t="shared" si="9"/>
        <v>0</v>
      </c>
      <c r="AI21" s="43">
        <f>'30.06.2018'!AK21</f>
        <v>1.0809623086097724</v>
      </c>
      <c r="AJ21" s="43">
        <f>'30.06.2018'!AL21</f>
        <v>2.0452407810798197</v>
      </c>
      <c r="AK21" s="43"/>
      <c r="AL21" s="43"/>
      <c r="AM21" s="43"/>
      <c r="AN21" s="43"/>
    </row>
    <row r="22" spans="1:40" x14ac:dyDescent="0.25">
      <c r="A22" s="50" t="s">
        <v>43</v>
      </c>
      <c r="B22" s="42">
        <v>197.55199999999999</v>
      </c>
      <c r="C22" s="42">
        <v>138.773</v>
      </c>
      <c r="D22" s="42">
        <v>0</v>
      </c>
      <c r="E22" s="42">
        <v>197.649</v>
      </c>
      <c r="F22" s="42">
        <v>184.97</v>
      </c>
      <c r="G22" s="42">
        <v>0</v>
      </c>
      <c r="H22" s="42"/>
      <c r="I22" s="57">
        <f>Q22/B22</f>
        <v>0.87777395318700902</v>
      </c>
      <c r="J22" s="57">
        <f>R22/C22</f>
        <v>0.94025494872921966</v>
      </c>
      <c r="K22" s="57">
        <f>T22/E22</f>
        <v>1.6651235270605973</v>
      </c>
      <c r="L22" s="57">
        <f>U22/F22</f>
        <v>2.1628588419743742</v>
      </c>
      <c r="M22" s="43">
        <f>I22*1.2</f>
        <v>1.0533287438244108</v>
      </c>
      <c r="N22" s="43">
        <f>J22*1.2</f>
        <v>1.1283059384750636</v>
      </c>
      <c r="O22" s="43">
        <f>K22*1.2</f>
        <v>1.9981482324727167</v>
      </c>
      <c r="P22" s="43">
        <f>L22*1.2</f>
        <v>2.5954306103692488</v>
      </c>
      <c r="Q22" s="42">
        <v>173.40600000000001</v>
      </c>
      <c r="R22" s="42">
        <v>130.482</v>
      </c>
      <c r="S22" s="42">
        <v>0</v>
      </c>
      <c r="T22" s="42">
        <v>329.11</v>
      </c>
      <c r="U22" s="42">
        <v>400.06400000000002</v>
      </c>
      <c r="V22" s="42">
        <v>0</v>
      </c>
      <c r="W22" s="42">
        <v>1.169</v>
      </c>
      <c r="X22" s="42">
        <v>0.20300000000000001</v>
      </c>
      <c r="Y22" s="42">
        <v>0</v>
      </c>
      <c r="Z22" s="42">
        <v>1.1639999999999999</v>
      </c>
      <c r="AA22" s="42">
        <v>0.17499999999999999</v>
      </c>
      <c r="AB22" s="42"/>
      <c r="AC22" s="42">
        <f t="shared" si="4"/>
        <v>5.9174293350611491E-3</v>
      </c>
      <c r="AD22" s="42">
        <f t="shared" si="5"/>
        <v>5.889227873654812E-3</v>
      </c>
      <c r="AE22" s="42">
        <f t="shared" si="6"/>
        <v>1.4628205774898577E-3</v>
      </c>
      <c r="AF22" s="42">
        <f t="shared" si="7"/>
        <v>9.4609936746499425E-4</v>
      </c>
      <c r="AG22" s="42">
        <f t="shared" si="8"/>
        <v>0.88369138252207013</v>
      </c>
      <c r="AH22" s="42">
        <f t="shared" si="9"/>
        <v>1.6710127549342522</v>
      </c>
      <c r="AI22" s="43">
        <f>'30.06.2018'!AK22</f>
        <v>1.476</v>
      </c>
      <c r="AJ22" s="43">
        <f>'30.06.2018'!AL22</f>
        <v>2.34</v>
      </c>
      <c r="AK22" s="43">
        <f t="shared" si="0"/>
        <v>0.88369138252207025</v>
      </c>
      <c r="AL22" s="43">
        <f t="shared" si="1"/>
        <v>1.6710127549342522</v>
      </c>
      <c r="AM22" s="43">
        <f t="shared" si="2"/>
        <v>0.94171776930670958</v>
      </c>
      <c r="AN22" s="43">
        <f t="shared" si="3"/>
        <v>2.1638049413418394</v>
      </c>
    </row>
    <row r="23" spans="1:40" s="21" customFormat="1" x14ac:dyDescent="0.25">
      <c r="A23" s="50" t="s">
        <v>44</v>
      </c>
      <c r="B23" s="64">
        <v>27.053999999999998</v>
      </c>
      <c r="C23" s="64">
        <v>8.9260000000000002</v>
      </c>
      <c r="D23" s="64">
        <v>0</v>
      </c>
      <c r="E23" s="64">
        <v>24.202999999999999</v>
      </c>
      <c r="F23" s="64">
        <v>3.0680000000000001</v>
      </c>
      <c r="G23" s="64">
        <v>0</v>
      </c>
      <c r="H23" s="64"/>
      <c r="I23" s="64">
        <v>0.8</v>
      </c>
      <c r="J23" s="64">
        <v>0.8</v>
      </c>
      <c r="K23" s="64">
        <v>1.1399999999999999</v>
      </c>
      <c r="L23" s="64">
        <v>1.1399999999999999</v>
      </c>
      <c r="M23" s="64">
        <v>0.96</v>
      </c>
      <c r="N23" s="64">
        <v>0.96</v>
      </c>
      <c r="O23" s="64">
        <v>1.37</v>
      </c>
      <c r="P23" s="64">
        <v>1.37</v>
      </c>
      <c r="Q23" s="64">
        <v>20.622</v>
      </c>
      <c r="R23" s="64">
        <v>8.1769999999999996</v>
      </c>
      <c r="S23" s="64">
        <v>0</v>
      </c>
      <c r="T23" s="64">
        <v>26.148</v>
      </c>
      <c r="U23" s="64">
        <v>4.976</v>
      </c>
      <c r="V23" s="6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4">
        <v>0</v>
      </c>
      <c r="AC23" s="64">
        <f t="shared" si="4"/>
        <v>0</v>
      </c>
      <c r="AD23" s="64">
        <f t="shared" si="5"/>
        <v>0</v>
      </c>
      <c r="AE23" s="64">
        <f t="shared" si="6"/>
        <v>0</v>
      </c>
      <c r="AF23" s="64">
        <f t="shared" si="7"/>
        <v>0</v>
      </c>
      <c r="AG23" s="42">
        <f t="shared" si="8"/>
        <v>0.8</v>
      </c>
      <c r="AH23" s="42">
        <f t="shared" si="9"/>
        <v>1.1399999999999999</v>
      </c>
      <c r="AI23" s="43">
        <f>'30.06.2018'!AK23</f>
        <v>1.5960000000000001</v>
      </c>
      <c r="AJ23" s="43">
        <f>'30.06.2018'!AL23</f>
        <v>2.004</v>
      </c>
      <c r="AK23" s="65">
        <f t="shared" si="0"/>
        <v>0.76225327123530717</v>
      </c>
      <c r="AL23" s="65">
        <f t="shared" si="1"/>
        <v>1.0803619386026526</v>
      </c>
      <c r="AM23" s="65">
        <f t="shared" si="2"/>
        <v>0.9160878332959892</v>
      </c>
      <c r="AN23" s="65">
        <f t="shared" si="3"/>
        <v>1.621903520208605</v>
      </c>
    </row>
    <row r="24" spans="1:40" x14ac:dyDescent="0.25">
      <c r="A24" s="50" t="s">
        <v>45</v>
      </c>
      <c r="B24" s="42">
        <v>86.745000000000005</v>
      </c>
      <c r="C24" s="42">
        <v>30.204999999999998</v>
      </c>
      <c r="D24" s="42">
        <v>1.0680000000000001</v>
      </c>
      <c r="E24" s="42">
        <v>75.878</v>
      </c>
      <c r="F24" s="42">
        <v>31.818999999999999</v>
      </c>
      <c r="G24" s="42">
        <v>0</v>
      </c>
      <c r="H24" s="42"/>
      <c r="I24" s="42">
        <v>1.1100000000000001</v>
      </c>
      <c r="J24" s="42">
        <v>1.1100000000000001</v>
      </c>
      <c r="K24" s="42">
        <v>1.42</v>
      </c>
      <c r="L24" s="42">
        <v>1.42</v>
      </c>
      <c r="M24" s="42">
        <v>1.3320000000000001</v>
      </c>
      <c r="N24" s="42">
        <v>1.3320000000000001</v>
      </c>
      <c r="O24" s="42">
        <v>1.704</v>
      </c>
      <c r="P24" s="42">
        <v>1.704</v>
      </c>
      <c r="Q24" s="42">
        <v>94.081999999999994</v>
      </c>
      <c r="R24" s="42">
        <v>32.622</v>
      </c>
      <c r="S24" s="42">
        <v>1.151</v>
      </c>
      <c r="T24" s="42">
        <v>104.221</v>
      </c>
      <c r="U24" s="42">
        <v>43.646000000000001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f t="shared" si="4"/>
        <v>0</v>
      </c>
      <c r="AD24" s="42">
        <f t="shared" si="5"/>
        <v>0</v>
      </c>
      <c r="AE24" s="42">
        <f t="shared" si="6"/>
        <v>0</v>
      </c>
      <c r="AF24" s="42">
        <f t="shared" si="7"/>
        <v>0</v>
      </c>
      <c r="AG24" s="42">
        <f t="shared" si="8"/>
        <v>1.1100000000000001</v>
      </c>
      <c r="AH24" s="42">
        <f t="shared" si="9"/>
        <v>1.42</v>
      </c>
      <c r="AI24" s="43">
        <f>'30.06.2018'!AK24</f>
        <v>1.1435999999999999</v>
      </c>
      <c r="AJ24" s="43">
        <f>'30.06.2018'!AL24</f>
        <v>3.004934420647011</v>
      </c>
      <c r="AK24" s="43">
        <f t="shared" si="0"/>
        <v>1.0845812438757276</v>
      </c>
      <c r="AL24" s="43">
        <f t="shared" si="1"/>
        <v>1.373533830622842</v>
      </c>
      <c r="AM24" s="43">
        <f t="shared" si="2"/>
        <v>1.080019864260884</v>
      </c>
      <c r="AN24" s="43">
        <f t="shared" si="3"/>
        <v>1.3716961563845502</v>
      </c>
    </row>
    <row r="25" spans="1:40" s="21" customFormat="1" x14ac:dyDescent="0.25">
      <c r="A25" s="50" t="s">
        <v>46</v>
      </c>
      <c r="B25" s="64">
        <v>65.808000000000007</v>
      </c>
      <c r="C25" s="64">
        <v>30.744</v>
      </c>
      <c r="D25" s="64">
        <v>0</v>
      </c>
      <c r="E25" s="64">
        <v>62.63</v>
      </c>
      <c r="F25" s="64">
        <v>20.655000000000001</v>
      </c>
      <c r="G25" s="64"/>
      <c r="H25" s="64"/>
      <c r="I25" s="64">
        <v>0.89</v>
      </c>
      <c r="J25" s="64">
        <v>1.28</v>
      </c>
      <c r="K25" s="64">
        <v>0.89</v>
      </c>
      <c r="L25" s="64">
        <v>1.28</v>
      </c>
      <c r="M25" s="64">
        <v>1.0680000000000001</v>
      </c>
      <c r="N25" s="64">
        <v>1.536</v>
      </c>
      <c r="O25" s="64">
        <v>1.0680000000000001</v>
      </c>
      <c r="P25" s="64">
        <v>1.536</v>
      </c>
      <c r="Q25" s="64">
        <v>58.569000000000003</v>
      </c>
      <c r="R25" s="64">
        <v>39.351999999999997</v>
      </c>
      <c r="S25" s="64">
        <v>0</v>
      </c>
      <c r="T25" s="64">
        <v>56.006</v>
      </c>
      <c r="U25" s="64">
        <v>30.353000000000002</v>
      </c>
      <c r="V25" s="64">
        <v>0</v>
      </c>
      <c r="W25" s="64">
        <v>0</v>
      </c>
      <c r="X25" s="64">
        <v>0</v>
      </c>
      <c r="Y25" s="64">
        <v>0</v>
      </c>
      <c r="Z25" s="64">
        <v>0</v>
      </c>
      <c r="AA25" s="64">
        <v>0</v>
      </c>
      <c r="AB25" s="64">
        <v>0</v>
      </c>
      <c r="AC25" s="64">
        <f t="shared" si="4"/>
        <v>0</v>
      </c>
      <c r="AD25" s="64">
        <f t="shared" si="5"/>
        <v>0</v>
      </c>
      <c r="AE25" s="64">
        <f t="shared" si="6"/>
        <v>0</v>
      </c>
      <c r="AF25" s="64">
        <f t="shared" si="7"/>
        <v>0</v>
      </c>
      <c r="AG25" s="42">
        <f t="shared" si="8"/>
        <v>0.89</v>
      </c>
      <c r="AH25" s="42">
        <f t="shared" si="9"/>
        <v>0.89</v>
      </c>
      <c r="AI25" s="43">
        <f>'30.06.2018'!AK25</f>
        <v>1.05</v>
      </c>
      <c r="AJ25" s="43">
        <f>'30.06.2018'!AL25</f>
        <v>1.65</v>
      </c>
      <c r="AK25" s="65">
        <f t="shared" si="0"/>
        <v>0.88999817651349378</v>
      </c>
      <c r="AL25" s="65">
        <f t="shared" si="1"/>
        <v>0.8942359891425834</v>
      </c>
      <c r="AM25" s="65">
        <f t="shared" si="2"/>
        <v>1.2799895914650012</v>
      </c>
      <c r="AN25" s="65">
        <f t="shared" si="3"/>
        <v>1.469523117889131</v>
      </c>
    </row>
    <row r="26" spans="1:40" x14ac:dyDescent="0.25">
      <c r="A26" s="50" t="s">
        <v>47</v>
      </c>
      <c r="B26" s="42">
        <v>583.51300000000003</v>
      </c>
      <c r="C26" s="42">
        <v>489.33699999999999</v>
      </c>
      <c r="D26" s="42">
        <v>0</v>
      </c>
      <c r="E26" s="42">
        <v>571.53099999999995</v>
      </c>
      <c r="F26" s="42">
        <v>513.67399999999998</v>
      </c>
      <c r="G26" s="42">
        <v>0</v>
      </c>
      <c r="H26" s="42"/>
      <c r="I26" s="42">
        <v>0.75</v>
      </c>
      <c r="J26" s="42">
        <v>0.75</v>
      </c>
      <c r="K26" s="42">
        <v>1.24</v>
      </c>
      <c r="L26" s="42">
        <v>1.24</v>
      </c>
      <c r="M26" s="42">
        <v>0.9</v>
      </c>
      <c r="N26" s="42">
        <v>0.9</v>
      </c>
      <c r="O26" s="42">
        <v>1.49</v>
      </c>
      <c r="P26" s="42">
        <v>1.49</v>
      </c>
      <c r="Q26" s="42">
        <v>441.22699999999998</v>
      </c>
      <c r="R26" s="42">
        <v>321.84500000000003</v>
      </c>
      <c r="S26" s="42">
        <v>0</v>
      </c>
      <c r="T26" s="42">
        <v>703.88400000000001</v>
      </c>
      <c r="U26" s="42">
        <v>570.30499999999995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f t="shared" si="4"/>
        <v>0</v>
      </c>
      <c r="AD26" s="42">
        <f t="shared" si="5"/>
        <v>0</v>
      </c>
      <c r="AE26" s="42">
        <f t="shared" si="6"/>
        <v>0</v>
      </c>
      <c r="AF26" s="42">
        <f t="shared" si="7"/>
        <v>0</v>
      </c>
      <c r="AG26" s="42">
        <f t="shared" si="8"/>
        <v>0.75</v>
      </c>
      <c r="AH26" s="42">
        <f t="shared" si="9"/>
        <v>1.24</v>
      </c>
      <c r="AI26" s="43">
        <f>'30.06.2018'!AK26</f>
        <v>1.716</v>
      </c>
      <c r="AJ26" s="43">
        <f>'30.06.2018'!AL26</f>
        <v>1.7999999999999998</v>
      </c>
      <c r="AK26" s="43">
        <f t="shared" si="0"/>
        <v>0.75615624673314896</v>
      </c>
      <c r="AL26" s="43">
        <f t="shared" si="1"/>
        <v>1.2315762399589876</v>
      </c>
      <c r="AM26" s="43">
        <f t="shared" si="2"/>
        <v>0.65771646125267458</v>
      </c>
      <c r="AN26" s="43">
        <f t="shared" si="3"/>
        <v>1.1102469659745284</v>
      </c>
    </row>
    <row r="27" spans="1:40" x14ac:dyDescent="0.25">
      <c r="A27" s="50" t="s">
        <v>48</v>
      </c>
      <c r="B27" s="42">
        <v>34.863</v>
      </c>
      <c r="C27" s="42">
        <v>12.739000000000001</v>
      </c>
      <c r="D27" s="42">
        <v>0</v>
      </c>
      <c r="E27" s="42">
        <v>41.622</v>
      </c>
      <c r="F27" s="42">
        <v>103.999</v>
      </c>
      <c r="G27" s="42">
        <v>0</v>
      </c>
      <c r="H27" s="42"/>
      <c r="I27" s="42">
        <v>0.95</v>
      </c>
      <c r="J27" s="42">
        <v>1.05</v>
      </c>
      <c r="K27" s="42">
        <v>1.2</v>
      </c>
      <c r="L27" s="42">
        <v>1.35</v>
      </c>
      <c r="M27" s="42">
        <v>1.1399999999999999</v>
      </c>
      <c r="N27" s="42">
        <v>1.26</v>
      </c>
      <c r="O27" s="42">
        <v>1.44</v>
      </c>
      <c r="P27" s="42">
        <v>1.62</v>
      </c>
      <c r="Q27" s="42">
        <v>33.119</v>
      </c>
      <c r="R27" s="42">
        <v>13.375999999999999</v>
      </c>
      <c r="S27" s="42">
        <v>0</v>
      </c>
      <c r="T27" s="42">
        <v>49.945999999999998</v>
      </c>
      <c r="U27" s="42">
        <v>151.82400000000001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f t="shared" si="4"/>
        <v>0</v>
      </c>
      <c r="AD27" s="42">
        <f t="shared" si="5"/>
        <v>0</v>
      </c>
      <c r="AE27" s="42">
        <f t="shared" si="6"/>
        <v>0</v>
      </c>
      <c r="AF27" s="42">
        <f t="shared" si="7"/>
        <v>0</v>
      </c>
      <c r="AG27" s="42">
        <f t="shared" si="8"/>
        <v>0.95</v>
      </c>
      <c r="AH27" s="42">
        <f t="shared" si="9"/>
        <v>1.2</v>
      </c>
      <c r="AI27" s="43">
        <f>'30.06.2018'!AK27</f>
        <v>0.88800000000000001</v>
      </c>
      <c r="AJ27" s="43">
        <f>'30.06.2018'!AL27</f>
        <v>1.788</v>
      </c>
      <c r="AK27" s="43">
        <f>(Q27+W27)/B27</f>
        <v>0.94997561885093085</v>
      </c>
      <c r="AL27" s="43">
        <f>(T27+Z27)/E27</f>
        <v>1.199990389697756</v>
      </c>
      <c r="AM27" s="43">
        <f>(R27+X27)/C27</f>
        <v>1.0500039249548629</v>
      </c>
      <c r="AN27" s="43">
        <f>(U27+V27+AA27+AB27)/(F27+G27)</f>
        <v>1.4598601909633748</v>
      </c>
    </row>
    <row r="28" spans="1:40" s="21" customFormat="1" x14ac:dyDescent="0.25">
      <c r="A28" s="60" t="s">
        <v>49</v>
      </c>
      <c r="B28" s="64">
        <v>86.088999999999999</v>
      </c>
      <c r="C28" s="64">
        <v>29.715</v>
      </c>
      <c r="D28" s="64">
        <v>1.278</v>
      </c>
      <c r="E28" s="64">
        <v>82.031999999999996</v>
      </c>
      <c r="F28" s="64">
        <v>161.767</v>
      </c>
      <c r="G28" s="64">
        <v>6.4000000000000001E-2</v>
      </c>
      <c r="H28" s="64"/>
      <c r="I28" s="64">
        <v>0.62</v>
      </c>
      <c r="J28" s="64">
        <v>0.9</v>
      </c>
      <c r="K28" s="64">
        <v>1.22</v>
      </c>
      <c r="L28" s="64">
        <v>1.38</v>
      </c>
      <c r="M28" s="64">
        <f>I28*1.2</f>
        <v>0.74399999999999999</v>
      </c>
      <c r="N28" s="64">
        <f>J28*1.2</f>
        <v>1.08</v>
      </c>
      <c r="O28" s="64">
        <f>K28*1.2</f>
        <v>1.464</v>
      </c>
      <c r="P28" s="64">
        <f>L28*1.2</f>
        <v>1.6559999999999999</v>
      </c>
      <c r="Q28" s="64">
        <v>53.636000000000003</v>
      </c>
      <c r="R28" s="64">
        <v>26.614999999999998</v>
      </c>
      <c r="S28" s="64">
        <v>1.1499999999999999</v>
      </c>
      <c r="T28" s="64">
        <v>100.179</v>
      </c>
      <c r="U28" s="64">
        <v>239.465</v>
      </c>
      <c r="V28" s="64">
        <v>8.7999999999999995E-2</v>
      </c>
      <c r="W28" s="64"/>
      <c r="X28" s="64"/>
      <c r="Y28" s="64"/>
      <c r="Z28" s="64"/>
      <c r="AA28" s="64"/>
      <c r="AB28" s="64"/>
      <c r="AC28" s="64">
        <f t="shared" si="4"/>
        <v>0</v>
      </c>
      <c r="AD28" s="64">
        <f t="shared" si="5"/>
        <v>0</v>
      </c>
      <c r="AE28" s="64">
        <f t="shared" si="6"/>
        <v>0</v>
      </c>
      <c r="AF28" s="64">
        <f t="shared" si="7"/>
        <v>0</v>
      </c>
      <c r="AG28" s="42">
        <f t="shared" si="8"/>
        <v>0.62</v>
      </c>
      <c r="AH28" s="42">
        <f t="shared" si="9"/>
        <v>1.22</v>
      </c>
      <c r="AI28" s="43">
        <f>'30.06.2018'!AK28</f>
        <v>1.44</v>
      </c>
      <c r="AJ28" s="43">
        <f>'30.06.2018'!AL28</f>
        <v>1.38</v>
      </c>
      <c r="AK28" s="65">
        <f t="shared" ref="AK28:AK47" si="21">(Q28+W28)/B28</f>
        <v>0.62302965535666577</v>
      </c>
      <c r="AL28" s="65">
        <f t="shared" ref="AL28:AL47" si="22">(T28+Z28)/E28</f>
        <v>1.221218548858982</v>
      </c>
      <c r="AM28" s="65">
        <f t="shared" ref="AM28:AM47" si="23">(R28+X28)/C28</f>
        <v>0.89567558472152109</v>
      </c>
      <c r="AN28" s="65">
        <f t="shared" ref="AN28:AN47" si="24">(U28+V28+AA28+AB28)/(F28+G28)</f>
        <v>1.4802664508036163</v>
      </c>
    </row>
    <row r="29" spans="1:40" x14ac:dyDescent="0.25">
      <c r="A29" s="50" t="s">
        <v>50</v>
      </c>
      <c r="B29" s="42">
        <v>202.804</v>
      </c>
      <c r="C29" s="42">
        <v>88.013999999999996</v>
      </c>
      <c r="D29" s="42">
        <v>0</v>
      </c>
      <c r="E29" s="42">
        <v>201.33500000000001</v>
      </c>
      <c r="F29" s="42">
        <v>364.75099999999998</v>
      </c>
      <c r="G29" s="42">
        <v>0</v>
      </c>
      <c r="H29" s="42"/>
      <c r="I29" s="42">
        <v>0.76400000000000001</v>
      </c>
      <c r="J29" s="42">
        <v>0.76400000000000001</v>
      </c>
      <c r="K29" s="42">
        <v>0.64500000000000002</v>
      </c>
      <c r="L29" s="42">
        <v>0.64500000000000002</v>
      </c>
      <c r="M29" s="42">
        <v>0.91700000000000004</v>
      </c>
      <c r="N29" s="42">
        <v>0.91700000000000004</v>
      </c>
      <c r="O29" s="42">
        <v>0.77400000000000002</v>
      </c>
      <c r="P29" s="42">
        <v>0.77400000000000002</v>
      </c>
      <c r="Q29" s="42">
        <v>154.94200000000001</v>
      </c>
      <c r="R29" s="42">
        <v>67.242999999999995</v>
      </c>
      <c r="S29" s="42">
        <v>0</v>
      </c>
      <c r="T29" s="42">
        <v>129.86099999999999</v>
      </c>
      <c r="U29" s="42">
        <v>235.26400000000001</v>
      </c>
      <c r="V29" s="42">
        <v>0</v>
      </c>
      <c r="W29" s="42"/>
      <c r="X29" s="42"/>
      <c r="Y29" s="42"/>
      <c r="Z29" s="42"/>
      <c r="AA29" s="42"/>
      <c r="AB29" s="42"/>
      <c r="AC29" s="42">
        <f t="shared" si="4"/>
        <v>0</v>
      </c>
      <c r="AD29" s="42">
        <f t="shared" si="5"/>
        <v>0</v>
      </c>
      <c r="AE29" s="42">
        <f t="shared" si="6"/>
        <v>0</v>
      </c>
      <c r="AF29" s="42">
        <f t="shared" si="7"/>
        <v>0</v>
      </c>
      <c r="AG29" s="42">
        <f t="shared" si="8"/>
        <v>0.76400000000000001</v>
      </c>
      <c r="AH29" s="42">
        <f t="shared" si="9"/>
        <v>0.64500000000000002</v>
      </c>
      <c r="AI29" s="43">
        <f>'30.06.2018'!AK29</f>
        <v>0.91199999999999992</v>
      </c>
      <c r="AJ29" s="43">
        <f>'30.06.2018'!AL29</f>
        <v>1.3679999999999999</v>
      </c>
      <c r="AK29" s="43">
        <f t="shared" si="21"/>
        <v>0.76399873769748139</v>
      </c>
      <c r="AL29" s="43">
        <f t="shared" si="22"/>
        <v>0.64499962748652739</v>
      </c>
      <c r="AM29" s="43">
        <f t="shared" si="23"/>
        <v>0.76400345399595515</v>
      </c>
      <c r="AN29" s="43">
        <f t="shared" si="24"/>
        <v>0.64499891706945289</v>
      </c>
    </row>
    <row r="30" spans="1:40" x14ac:dyDescent="0.25">
      <c r="A30" s="50" t="s">
        <v>51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3">
        <f>'30.06.2018'!AK30</f>
        <v>2.5079999999999996</v>
      </c>
      <c r="AJ30" s="43">
        <f>'30.06.2018'!AL30</f>
        <v>2.5319999999999996</v>
      </c>
      <c r="AK30" s="43"/>
      <c r="AL30" s="43"/>
      <c r="AM30" s="43"/>
      <c r="AN30" s="43"/>
    </row>
    <row r="31" spans="1:40" x14ac:dyDescent="0.25">
      <c r="A31" s="50" t="s">
        <v>52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3">
        <f>'30.06.2018'!AK31</f>
        <v>1.1496</v>
      </c>
      <c r="AJ31" s="43">
        <f>'30.06.2018'!AL31</f>
        <v>1.5669009307135469</v>
      </c>
      <c r="AK31" s="43"/>
      <c r="AL31" s="43"/>
      <c r="AM31" s="43"/>
      <c r="AN31" s="43"/>
    </row>
    <row r="32" spans="1:40" x14ac:dyDescent="0.25">
      <c r="A32" s="50" t="s">
        <v>53</v>
      </c>
      <c r="B32" s="42">
        <v>82.738</v>
      </c>
      <c r="C32" s="42">
        <v>47.920999999999999</v>
      </c>
      <c r="D32" s="42">
        <v>0</v>
      </c>
      <c r="E32" s="42">
        <v>78.588999999999999</v>
      </c>
      <c r="F32" s="42">
        <v>75.173000000000002</v>
      </c>
      <c r="G32" s="42">
        <v>0</v>
      </c>
      <c r="H32" s="42"/>
      <c r="I32" s="42">
        <v>0.71</v>
      </c>
      <c r="J32" s="42">
        <v>0.71</v>
      </c>
      <c r="K32" s="42">
        <v>0.94</v>
      </c>
      <c r="L32" s="42">
        <v>0.94</v>
      </c>
      <c r="M32" s="42">
        <v>0.85</v>
      </c>
      <c r="N32" s="42">
        <v>0.85</v>
      </c>
      <c r="O32" s="42">
        <v>1.1299999999999999</v>
      </c>
      <c r="P32" s="42">
        <v>1.1299999999999999</v>
      </c>
      <c r="Q32" s="42">
        <v>60.081000000000003</v>
      </c>
      <c r="R32" s="42">
        <v>34.343000000000004</v>
      </c>
      <c r="S32" s="42">
        <v>0</v>
      </c>
      <c r="T32" s="42">
        <v>71.887</v>
      </c>
      <c r="U32" s="42">
        <v>70.387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f t="shared" si="4"/>
        <v>0</v>
      </c>
      <c r="AD32" s="42">
        <f t="shared" si="5"/>
        <v>0</v>
      </c>
      <c r="AE32" s="42">
        <f t="shared" si="6"/>
        <v>0</v>
      </c>
      <c r="AF32" s="42">
        <f t="shared" si="7"/>
        <v>0</v>
      </c>
      <c r="AG32" s="42">
        <f t="shared" si="8"/>
        <v>0.71</v>
      </c>
      <c r="AH32" s="42">
        <f t="shared" si="9"/>
        <v>0.94</v>
      </c>
      <c r="AI32" s="43">
        <f>'30.06.2018'!AK32</f>
        <v>1.5264</v>
      </c>
      <c r="AJ32" s="43">
        <f>'30.06.2018'!AL32</f>
        <v>1.5744</v>
      </c>
      <c r="AK32" s="43">
        <f t="shared" si="21"/>
        <v>0.72615968478812642</v>
      </c>
      <c r="AL32" s="43">
        <f t="shared" si="22"/>
        <v>0.91472088969194165</v>
      </c>
      <c r="AM32" s="43">
        <f t="shared" si="23"/>
        <v>0.71665866739007955</v>
      </c>
      <c r="AN32" s="43">
        <f t="shared" si="24"/>
        <v>0.93633352400462933</v>
      </c>
    </row>
    <row r="33" spans="1:40" s="21" customFormat="1" x14ac:dyDescent="0.25">
      <c r="A33" s="50" t="s">
        <v>54</v>
      </c>
      <c r="B33" s="64">
        <v>64.039000000000001</v>
      </c>
      <c r="C33" s="64">
        <v>43.48</v>
      </c>
      <c r="D33" s="64"/>
      <c r="E33" s="64">
        <v>50.304000000000002</v>
      </c>
      <c r="F33" s="64">
        <v>116.218</v>
      </c>
      <c r="G33" s="64"/>
      <c r="H33" s="64"/>
      <c r="I33" s="64">
        <v>1.1399999999999999</v>
      </c>
      <c r="J33" s="64">
        <v>1.29</v>
      </c>
      <c r="K33" s="64">
        <v>1.1399999999999999</v>
      </c>
      <c r="L33" s="64">
        <v>2</v>
      </c>
      <c r="M33" s="64">
        <v>1.3680000000000001</v>
      </c>
      <c r="N33" s="64">
        <v>1.548</v>
      </c>
      <c r="O33" s="64">
        <v>1.3680000000000001</v>
      </c>
      <c r="P33" s="64">
        <v>2.4</v>
      </c>
      <c r="Q33" s="64">
        <v>72.759</v>
      </c>
      <c r="R33" s="64">
        <v>56.183</v>
      </c>
      <c r="S33" s="64"/>
      <c r="T33" s="64">
        <v>57.56</v>
      </c>
      <c r="U33" s="64">
        <v>232.012</v>
      </c>
      <c r="V33" s="64"/>
      <c r="W33" s="64"/>
      <c r="X33" s="64"/>
      <c r="Y33" s="64"/>
      <c r="Z33" s="64"/>
      <c r="AA33" s="64"/>
      <c r="AB33" s="64"/>
      <c r="AC33" s="64">
        <v>0</v>
      </c>
      <c r="AD33" s="64">
        <v>0</v>
      </c>
      <c r="AE33" s="64">
        <v>0</v>
      </c>
      <c r="AF33" s="64">
        <v>0</v>
      </c>
      <c r="AG33" s="42">
        <f t="shared" si="8"/>
        <v>1.1399999999999999</v>
      </c>
      <c r="AH33" s="42">
        <f t="shared" si="9"/>
        <v>1.1399999999999999</v>
      </c>
      <c r="AI33" s="43">
        <f>'30.06.2018'!AK33</f>
        <v>1.1160000000000001</v>
      </c>
      <c r="AJ33" s="43">
        <f>'30.06.2018'!AL33</f>
        <v>0.99599999999999989</v>
      </c>
      <c r="AK33" s="65">
        <f t="shared" si="21"/>
        <v>1.1361670232202252</v>
      </c>
      <c r="AL33" s="65">
        <f t="shared" si="22"/>
        <v>1.1442430025445292</v>
      </c>
      <c r="AM33" s="65">
        <f t="shared" si="23"/>
        <v>1.2921573137074518</v>
      </c>
      <c r="AN33" s="65">
        <f t="shared" si="24"/>
        <v>1.9963516839043864</v>
      </c>
    </row>
    <row r="34" spans="1:40" x14ac:dyDescent="0.25">
      <c r="A34" s="50" t="s">
        <v>55</v>
      </c>
      <c r="B34" s="42">
        <v>279.01499999999999</v>
      </c>
      <c r="C34" s="42">
        <v>35.755000000000003</v>
      </c>
      <c r="D34" s="42">
        <v>0</v>
      </c>
      <c r="E34" s="42">
        <v>278.822</v>
      </c>
      <c r="F34" s="42">
        <v>89.075999999999993</v>
      </c>
      <c r="G34" s="42">
        <v>0</v>
      </c>
      <c r="H34" s="42">
        <v>331.53100000000001</v>
      </c>
      <c r="I34" s="42">
        <v>0.77</v>
      </c>
      <c r="J34" s="42">
        <v>0.89</v>
      </c>
      <c r="K34" s="42">
        <v>0.59</v>
      </c>
      <c r="L34" s="42">
        <v>0.75</v>
      </c>
      <c r="M34" s="42">
        <v>0.92400000000000004</v>
      </c>
      <c r="N34" s="42">
        <v>1.0680000000000001</v>
      </c>
      <c r="O34" s="42">
        <v>0.70799999999999996</v>
      </c>
      <c r="P34" s="42">
        <v>0.9</v>
      </c>
      <c r="Q34" s="42">
        <v>212.327</v>
      </c>
      <c r="R34" s="42">
        <v>31.821999999999999</v>
      </c>
      <c r="S34" s="42">
        <v>0</v>
      </c>
      <c r="T34" s="42">
        <v>162.58099999999999</v>
      </c>
      <c r="U34" s="42">
        <v>76.38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f t="shared" si="4"/>
        <v>0</v>
      </c>
      <c r="AD34" s="42">
        <f t="shared" si="5"/>
        <v>0</v>
      </c>
      <c r="AE34" s="42">
        <f t="shared" si="6"/>
        <v>0</v>
      </c>
      <c r="AF34" s="42">
        <f t="shared" si="7"/>
        <v>0</v>
      </c>
      <c r="AG34" s="42">
        <f t="shared" si="8"/>
        <v>0.77</v>
      </c>
      <c r="AH34" s="42">
        <f t="shared" si="9"/>
        <v>0.59</v>
      </c>
      <c r="AI34" s="43">
        <f>'30.06.2018'!AK34</f>
        <v>1.3440000000000001</v>
      </c>
      <c r="AJ34" s="43">
        <f>'30.06.2018'!AL34</f>
        <v>2.028</v>
      </c>
      <c r="AK34" s="43">
        <f t="shared" si="21"/>
        <v>0.76098776051466765</v>
      </c>
      <c r="AL34" s="43">
        <f t="shared" si="22"/>
        <v>0.58309961193879967</v>
      </c>
      <c r="AM34" s="43">
        <f t="shared" si="23"/>
        <v>0.89000139840581727</v>
      </c>
      <c r="AN34" s="43">
        <f t="shared" si="24"/>
        <v>0.85747002559612018</v>
      </c>
    </row>
    <row r="35" spans="1:40" x14ac:dyDescent="0.25">
      <c r="A35" s="50" t="s">
        <v>56</v>
      </c>
      <c r="B35" s="42">
        <v>85.986000000000004</v>
      </c>
      <c r="C35" s="42">
        <v>22.3</v>
      </c>
      <c r="D35" s="42">
        <v>0</v>
      </c>
      <c r="E35" s="42">
        <v>74.53</v>
      </c>
      <c r="F35" s="42">
        <v>21.016999999999999</v>
      </c>
      <c r="G35" s="42">
        <v>0</v>
      </c>
      <c r="H35" s="42">
        <v>87.019000000000005</v>
      </c>
      <c r="I35" s="42">
        <v>0.89</v>
      </c>
      <c r="J35" s="42">
        <v>1.69</v>
      </c>
      <c r="K35" s="42">
        <v>1.32</v>
      </c>
      <c r="L35" s="42">
        <v>2.5299999999999998</v>
      </c>
      <c r="M35" s="42">
        <v>1.0680000000000001</v>
      </c>
      <c r="N35" s="42">
        <v>2.028</v>
      </c>
      <c r="O35" s="42">
        <v>1.5840000000000001</v>
      </c>
      <c r="P35" s="42">
        <v>3.036</v>
      </c>
      <c r="Q35" s="42">
        <v>78.753</v>
      </c>
      <c r="R35" s="42">
        <v>34.359000000000002</v>
      </c>
      <c r="S35" s="42"/>
      <c r="T35" s="42">
        <v>101.633</v>
      </c>
      <c r="U35" s="42">
        <v>48.17</v>
      </c>
      <c r="V35" s="42"/>
      <c r="W35" s="42"/>
      <c r="X35" s="42"/>
      <c r="Y35" s="42"/>
      <c r="Z35" s="42"/>
      <c r="AA35" s="42"/>
      <c r="AB35" s="42"/>
      <c r="AC35" s="42">
        <f t="shared" si="4"/>
        <v>0</v>
      </c>
      <c r="AD35" s="42">
        <f t="shared" si="5"/>
        <v>0</v>
      </c>
      <c r="AE35" s="42">
        <f t="shared" si="6"/>
        <v>0</v>
      </c>
      <c r="AF35" s="42">
        <f t="shared" si="7"/>
        <v>0</v>
      </c>
      <c r="AG35" s="42">
        <f t="shared" si="8"/>
        <v>0.89</v>
      </c>
      <c r="AH35" s="42">
        <f t="shared" si="9"/>
        <v>1.32</v>
      </c>
      <c r="AI35" s="43">
        <f>'30.06.2018'!AK35</f>
        <v>1.1399999999999999</v>
      </c>
      <c r="AJ35" s="43">
        <f>'30.06.2018'!AL35</f>
        <v>0.93599999999999994</v>
      </c>
      <c r="AK35" s="43">
        <f t="shared" si="21"/>
        <v>0.91588165515316444</v>
      </c>
      <c r="AL35" s="43">
        <f t="shared" si="22"/>
        <v>1.3636522205823158</v>
      </c>
      <c r="AM35" s="43">
        <f t="shared" si="23"/>
        <v>1.540762331838565</v>
      </c>
      <c r="AN35" s="43">
        <f t="shared" si="24"/>
        <v>2.2919541323690349</v>
      </c>
    </row>
    <row r="36" spans="1:40" s="21" customFormat="1" x14ac:dyDescent="0.25">
      <c r="A36" s="50" t="s">
        <v>57</v>
      </c>
      <c r="B36" s="64">
        <v>6860</v>
      </c>
      <c r="C36" s="64">
        <v>2735</v>
      </c>
      <c r="D36" s="64">
        <v>0</v>
      </c>
      <c r="E36" s="64">
        <v>6832</v>
      </c>
      <c r="F36" s="64">
        <v>5116</v>
      </c>
      <c r="G36" s="64">
        <v>0</v>
      </c>
      <c r="H36" s="64">
        <v>10903</v>
      </c>
      <c r="I36" s="64">
        <v>0.95</v>
      </c>
      <c r="J36" s="64">
        <v>2.3199999999999998</v>
      </c>
      <c r="K36" s="64">
        <v>0.78</v>
      </c>
      <c r="L36" s="64">
        <v>1.72</v>
      </c>
      <c r="M36" s="64">
        <v>1.1399999999999999</v>
      </c>
      <c r="N36" s="64">
        <v>2.78</v>
      </c>
      <c r="O36" s="64">
        <v>0.94</v>
      </c>
      <c r="P36" s="64">
        <v>2.06</v>
      </c>
      <c r="Q36" s="64">
        <v>6517</v>
      </c>
      <c r="R36" s="64">
        <v>5806</v>
      </c>
      <c r="S36" s="64">
        <v>0</v>
      </c>
      <c r="T36" s="64">
        <v>5329</v>
      </c>
      <c r="U36" s="64">
        <v>7493</v>
      </c>
      <c r="V36" s="64">
        <v>0</v>
      </c>
      <c r="W36" s="64">
        <v>0</v>
      </c>
      <c r="X36" s="64">
        <v>0</v>
      </c>
      <c r="Y36" s="64">
        <v>0</v>
      </c>
      <c r="Z36" s="64">
        <v>0</v>
      </c>
      <c r="AA36" s="64">
        <v>0</v>
      </c>
      <c r="AB36" s="64">
        <v>0</v>
      </c>
      <c r="AC36" s="64">
        <f t="shared" si="4"/>
        <v>0</v>
      </c>
      <c r="AD36" s="64">
        <f t="shared" si="5"/>
        <v>0</v>
      </c>
      <c r="AE36" s="64">
        <f t="shared" si="6"/>
        <v>0</v>
      </c>
      <c r="AF36" s="64">
        <f t="shared" si="7"/>
        <v>0</v>
      </c>
      <c r="AG36" s="42">
        <f t="shared" si="8"/>
        <v>0.95</v>
      </c>
      <c r="AH36" s="42">
        <f t="shared" si="9"/>
        <v>0.78</v>
      </c>
      <c r="AI36" s="43">
        <f>'30.06.2018'!AK36</f>
        <v>1.08</v>
      </c>
      <c r="AJ36" s="43">
        <f>'30.06.2018'!AL36</f>
        <v>1.4159999999999999</v>
      </c>
      <c r="AK36" s="65">
        <f t="shared" si="21"/>
        <v>0.95</v>
      </c>
      <c r="AL36" s="65">
        <f t="shared" si="22"/>
        <v>0.78000585480093676</v>
      </c>
      <c r="AM36" s="65">
        <f t="shared" si="23"/>
        <v>2.122851919561243</v>
      </c>
      <c r="AN36" s="65">
        <f t="shared" si="24"/>
        <v>1.4646207974980454</v>
      </c>
    </row>
    <row r="37" spans="1:40" x14ac:dyDescent="0.25">
      <c r="A37" s="50" t="s">
        <v>58</v>
      </c>
      <c r="B37" s="42">
        <v>63.982999999999997</v>
      </c>
      <c r="C37" s="42">
        <v>39.924999999999997</v>
      </c>
      <c r="D37" s="42">
        <v>0</v>
      </c>
      <c r="E37" s="42">
        <v>56.715000000000003</v>
      </c>
      <c r="F37" s="42">
        <v>39.075000000000003</v>
      </c>
      <c r="G37" s="42">
        <v>0</v>
      </c>
      <c r="H37" s="42"/>
      <c r="I37" s="42">
        <v>0.89</v>
      </c>
      <c r="J37" s="42">
        <v>1.05</v>
      </c>
      <c r="K37" s="42">
        <v>1.1299999999999999</v>
      </c>
      <c r="L37" s="42">
        <v>1.33</v>
      </c>
      <c r="M37" s="42">
        <v>1.07</v>
      </c>
      <c r="N37" s="42">
        <v>1.26</v>
      </c>
      <c r="O37" s="42">
        <v>1.35</v>
      </c>
      <c r="P37" s="42">
        <v>1.59</v>
      </c>
      <c r="Q37" s="42">
        <v>57.072000000000003</v>
      </c>
      <c r="R37" s="42">
        <v>41.920999999999999</v>
      </c>
      <c r="S37" s="42">
        <v>0</v>
      </c>
      <c r="T37" s="42">
        <v>63.807000000000002</v>
      </c>
      <c r="U37" s="42">
        <v>51.774999999999999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f t="shared" si="4"/>
        <v>0</v>
      </c>
      <c r="AD37" s="42">
        <f t="shared" si="5"/>
        <v>0</v>
      </c>
      <c r="AE37" s="42">
        <f t="shared" si="6"/>
        <v>0</v>
      </c>
      <c r="AF37" s="42">
        <f t="shared" si="7"/>
        <v>0</v>
      </c>
      <c r="AG37" s="42">
        <f t="shared" si="8"/>
        <v>0.89</v>
      </c>
      <c r="AH37" s="42">
        <f t="shared" si="9"/>
        <v>1.1299999999999999</v>
      </c>
      <c r="AI37" s="43">
        <f>'30.06.2018'!AK37</f>
        <v>0.73919999999999997</v>
      </c>
      <c r="AJ37" s="43">
        <f>'30.06.2018'!AL37</f>
        <v>1.296</v>
      </c>
      <c r="AK37" s="43">
        <f t="shared" si="21"/>
        <v>0.89198693402935159</v>
      </c>
      <c r="AL37" s="43">
        <f t="shared" si="22"/>
        <v>1.125046284051838</v>
      </c>
      <c r="AM37" s="43">
        <f t="shared" si="23"/>
        <v>1.0499937382592361</v>
      </c>
      <c r="AN37" s="43">
        <f t="shared" si="24"/>
        <v>1.3250159948816378</v>
      </c>
    </row>
    <row r="38" spans="1:40" x14ac:dyDescent="0.25">
      <c r="A38" s="50" t="s">
        <v>59</v>
      </c>
      <c r="B38" s="57">
        <v>1423.1279999999999</v>
      </c>
      <c r="C38" s="42">
        <v>744.68799999999999</v>
      </c>
      <c r="D38" s="42">
        <v>0</v>
      </c>
      <c r="E38" s="42">
        <v>1425.3440000000001</v>
      </c>
      <c r="F38" s="42">
        <v>959.87400000000002</v>
      </c>
      <c r="G38" s="42">
        <v>0</v>
      </c>
      <c r="H38" s="42">
        <v>1802.748</v>
      </c>
      <c r="I38" s="42">
        <v>0.57999999999999996</v>
      </c>
      <c r="J38" s="42">
        <v>0.57999999999999996</v>
      </c>
      <c r="K38" s="42">
        <v>1</v>
      </c>
      <c r="L38" s="42">
        <v>1</v>
      </c>
      <c r="M38" s="42">
        <v>0.69599999999999995</v>
      </c>
      <c r="N38" s="42">
        <v>0.69599999999999995</v>
      </c>
      <c r="O38" s="42">
        <v>1.2</v>
      </c>
      <c r="P38" s="42">
        <v>1.2</v>
      </c>
      <c r="Q38" s="42">
        <v>826.00599999999997</v>
      </c>
      <c r="R38" s="42">
        <v>432.24200000000002</v>
      </c>
      <c r="S38" s="42">
        <v>0</v>
      </c>
      <c r="T38" s="42">
        <v>1425.355</v>
      </c>
      <c r="U38" s="42">
        <v>1272.337</v>
      </c>
      <c r="V38" s="42"/>
      <c r="W38" s="42"/>
      <c r="X38" s="42"/>
      <c r="Y38" s="42"/>
      <c r="Z38" s="42"/>
      <c r="AA38" s="42"/>
      <c r="AB38" s="42"/>
      <c r="AC38" s="42">
        <f t="shared" si="4"/>
        <v>0</v>
      </c>
      <c r="AD38" s="42">
        <f t="shared" si="5"/>
        <v>0</v>
      </c>
      <c r="AE38" s="42">
        <f t="shared" si="6"/>
        <v>0</v>
      </c>
      <c r="AF38" s="42">
        <f t="shared" si="7"/>
        <v>0</v>
      </c>
      <c r="AG38" s="42">
        <f t="shared" si="8"/>
        <v>0.57999999999999996</v>
      </c>
      <c r="AH38" s="42">
        <f t="shared" si="9"/>
        <v>1</v>
      </c>
      <c r="AI38" s="43">
        <f>'30.06.2018'!AK38</f>
        <v>1.6477993574463674</v>
      </c>
      <c r="AJ38" s="43">
        <f>'30.06.2018'!AL38</f>
        <v>2.332640100803276</v>
      </c>
      <c r="AK38" s="43">
        <f t="shared" si="21"/>
        <v>0.58041581642691309</v>
      </c>
      <c r="AL38" s="43">
        <f t="shared" si="22"/>
        <v>1.0000077174352295</v>
      </c>
      <c r="AM38" s="43">
        <f t="shared" si="23"/>
        <v>0.58043368497948133</v>
      </c>
      <c r="AN38" s="43">
        <f t="shared" si="24"/>
        <v>1.3255250168251249</v>
      </c>
    </row>
    <row r="39" spans="1:40" s="21" customFormat="1" x14ac:dyDescent="0.25">
      <c r="A39" s="50" t="s">
        <v>60</v>
      </c>
      <c r="B39" s="64">
        <v>20.646000000000001</v>
      </c>
      <c r="C39" s="64">
        <v>6.5039999999999996</v>
      </c>
      <c r="D39" s="64">
        <v>0</v>
      </c>
      <c r="E39" s="64">
        <v>19.945</v>
      </c>
      <c r="F39" s="64">
        <v>6.3179999999999996</v>
      </c>
      <c r="G39" s="64">
        <v>0</v>
      </c>
      <c r="H39" s="64"/>
      <c r="I39" s="64">
        <v>0.70399999999999996</v>
      </c>
      <c r="J39" s="64">
        <v>0.70399999999999996</v>
      </c>
      <c r="K39" s="64">
        <v>1.3540000000000001</v>
      </c>
      <c r="L39" s="64">
        <v>1.3540000000000001</v>
      </c>
      <c r="M39" s="64">
        <v>0.84</v>
      </c>
      <c r="N39" s="64">
        <v>0.84</v>
      </c>
      <c r="O39" s="64">
        <v>1.62</v>
      </c>
      <c r="P39" s="64">
        <v>1.62</v>
      </c>
      <c r="Q39" s="64">
        <v>14.535</v>
      </c>
      <c r="R39" s="64">
        <v>4.5789999999999997</v>
      </c>
      <c r="S39" s="64">
        <v>0</v>
      </c>
      <c r="T39" s="64">
        <v>27.006</v>
      </c>
      <c r="U39" s="64">
        <v>8.5540000000000003</v>
      </c>
      <c r="V39" s="64">
        <v>0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4">
        <v>0</v>
      </c>
      <c r="AC39" s="64">
        <f t="shared" si="4"/>
        <v>0</v>
      </c>
      <c r="AD39" s="64">
        <f t="shared" si="5"/>
        <v>0</v>
      </c>
      <c r="AE39" s="64">
        <f t="shared" si="6"/>
        <v>0</v>
      </c>
      <c r="AF39" s="64">
        <f t="shared" si="7"/>
        <v>0</v>
      </c>
      <c r="AG39" s="42">
        <f t="shared" si="8"/>
        <v>0.70399999999999996</v>
      </c>
      <c r="AH39" s="42">
        <f t="shared" si="9"/>
        <v>1.3540000000000001</v>
      </c>
      <c r="AI39" s="43">
        <f>'30.06.2018'!AK39</f>
        <v>1.6332</v>
      </c>
      <c r="AJ39" s="43">
        <f>'30.06.2018'!AL39</f>
        <v>2.4372000000000003</v>
      </c>
      <c r="AK39" s="65">
        <f t="shared" si="21"/>
        <v>0.70401046207497819</v>
      </c>
      <c r="AL39" s="65">
        <f t="shared" si="22"/>
        <v>1.3540235648032088</v>
      </c>
      <c r="AM39" s="65">
        <f t="shared" si="23"/>
        <v>0.70402829028290281</v>
      </c>
      <c r="AN39" s="65">
        <f t="shared" si="24"/>
        <v>1.3539094650205763</v>
      </c>
    </row>
    <row r="40" spans="1:40" x14ac:dyDescent="0.25">
      <c r="A40" s="50" t="s">
        <v>61</v>
      </c>
      <c r="B40" s="42">
        <v>69.224000000000004</v>
      </c>
      <c r="C40" s="42">
        <v>16.905999999999999</v>
      </c>
      <c r="D40" s="42">
        <v>3.0870000000000002</v>
      </c>
      <c r="E40" s="42">
        <v>75.018000000000001</v>
      </c>
      <c r="F40" s="42">
        <v>16.988</v>
      </c>
      <c r="G40" s="42">
        <v>17.923999999999999</v>
      </c>
      <c r="H40" s="42"/>
      <c r="I40" s="42">
        <v>0.80400000000000005</v>
      </c>
      <c r="J40" s="42">
        <v>0.96299999999999997</v>
      </c>
      <c r="K40" s="42">
        <v>0.90300000000000002</v>
      </c>
      <c r="L40" s="42">
        <v>1.052</v>
      </c>
      <c r="M40" s="42">
        <v>0.96499999999999997</v>
      </c>
      <c r="N40" s="42">
        <v>1.1559999999999999</v>
      </c>
      <c r="O40" s="42">
        <v>1.0840000000000001</v>
      </c>
      <c r="P40" s="42">
        <v>1.262</v>
      </c>
      <c r="Q40" s="42">
        <v>55.219000000000001</v>
      </c>
      <c r="R40" s="42">
        <v>16.114000000000001</v>
      </c>
      <c r="S40" s="42">
        <v>2.863</v>
      </c>
      <c r="T40" s="42">
        <v>67.652000000000001</v>
      </c>
      <c r="U40" s="42">
        <v>17.904</v>
      </c>
      <c r="V40" s="42">
        <v>18.876999999999999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f t="shared" si="4"/>
        <v>0</v>
      </c>
      <c r="AD40" s="42">
        <f t="shared" si="5"/>
        <v>0</v>
      </c>
      <c r="AE40" s="42">
        <f t="shared" si="6"/>
        <v>0</v>
      </c>
      <c r="AF40" s="42">
        <f t="shared" si="7"/>
        <v>0</v>
      </c>
      <c r="AG40" s="42">
        <f t="shared" si="8"/>
        <v>0.80400000000000005</v>
      </c>
      <c r="AH40" s="42">
        <f t="shared" si="9"/>
        <v>0.90300000000000002</v>
      </c>
      <c r="AI40" s="43">
        <f>'30.06.2018'!AK40</f>
        <v>1.3655999999999999</v>
      </c>
      <c r="AJ40" s="43">
        <f>'30.06.2018'!AL40</f>
        <v>1.6283999999999998</v>
      </c>
      <c r="AK40" s="43">
        <f t="shared" si="21"/>
        <v>0.79768577372009708</v>
      </c>
      <c r="AL40" s="43">
        <f t="shared" si="22"/>
        <v>0.90181023221093604</v>
      </c>
      <c r="AM40" s="43">
        <f t="shared" si="23"/>
        <v>0.95315272684254126</v>
      </c>
      <c r="AN40" s="43">
        <f t="shared" si="24"/>
        <v>1.0535346012832263</v>
      </c>
    </row>
    <row r="41" spans="1:40" x14ac:dyDescent="0.25">
      <c r="A41" s="50" t="s">
        <v>103</v>
      </c>
      <c r="B41" s="42">
        <v>122.01300000000001</v>
      </c>
      <c r="C41" s="42">
        <v>34.591000000000001</v>
      </c>
      <c r="D41" s="42">
        <v>0</v>
      </c>
      <c r="E41" s="42">
        <v>118.628</v>
      </c>
      <c r="F41" s="42">
        <v>52.676000000000002</v>
      </c>
      <c r="G41" s="42">
        <v>0</v>
      </c>
      <c r="H41" s="42"/>
      <c r="I41" s="42">
        <v>1.01</v>
      </c>
      <c r="J41" s="42">
        <v>1.01</v>
      </c>
      <c r="K41" s="42">
        <v>1.18</v>
      </c>
      <c r="L41" s="42">
        <v>1.18</v>
      </c>
      <c r="M41" s="42">
        <v>1.21</v>
      </c>
      <c r="N41" s="42">
        <v>1.21</v>
      </c>
      <c r="O41" s="42">
        <v>1.42</v>
      </c>
      <c r="P41" s="42">
        <v>1.42</v>
      </c>
      <c r="Q41" s="42">
        <v>122.947</v>
      </c>
      <c r="R41" s="42">
        <v>34.886000000000003</v>
      </c>
      <c r="S41" s="42">
        <v>0</v>
      </c>
      <c r="T41" s="42">
        <v>139.62799999999999</v>
      </c>
      <c r="U41" s="42">
        <v>61.500999999999998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/>
      <c r="AC41" s="42">
        <f t="shared" si="4"/>
        <v>0</v>
      </c>
      <c r="AD41" s="42">
        <f t="shared" si="5"/>
        <v>0</v>
      </c>
      <c r="AE41" s="42">
        <f t="shared" si="6"/>
        <v>0</v>
      </c>
      <c r="AF41" s="42">
        <f t="shared" si="7"/>
        <v>0</v>
      </c>
      <c r="AG41" s="42">
        <f t="shared" si="8"/>
        <v>1.01</v>
      </c>
      <c r="AH41" s="42">
        <f t="shared" si="9"/>
        <v>1.18</v>
      </c>
      <c r="AI41" s="43">
        <f>'30.06.2018'!AK41</f>
        <v>1.2</v>
      </c>
      <c r="AJ41" s="43">
        <f>'30.06.2018'!AL41</f>
        <v>1.9559999999999997</v>
      </c>
      <c r="AK41" s="43">
        <f t="shared" si="21"/>
        <v>1.0076549220165065</v>
      </c>
      <c r="AL41" s="43">
        <f t="shared" si="22"/>
        <v>1.1770239741039215</v>
      </c>
      <c r="AM41" s="43">
        <f t="shared" si="23"/>
        <v>1.0085282298863867</v>
      </c>
      <c r="AN41" s="43">
        <f t="shared" si="24"/>
        <v>1.1675336016402156</v>
      </c>
    </row>
    <row r="42" spans="1:40" x14ac:dyDescent="0.25">
      <c r="A42" s="50" t="s">
        <v>62</v>
      </c>
      <c r="B42" s="42">
        <v>25.544</v>
      </c>
      <c r="C42" s="42">
        <v>8.86</v>
      </c>
      <c r="D42" s="42">
        <v>0</v>
      </c>
      <c r="E42" s="42">
        <v>24.933</v>
      </c>
      <c r="F42" s="42">
        <v>10.736000000000001</v>
      </c>
      <c r="G42" s="42">
        <v>0</v>
      </c>
      <c r="H42" s="42"/>
      <c r="I42" s="42">
        <v>0.77</v>
      </c>
      <c r="J42" s="42">
        <v>0.77</v>
      </c>
      <c r="K42" s="42">
        <v>0.95</v>
      </c>
      <c r="L42" s="42">
        <v>0.95</v>
      </c>
      <c r="M42" s="42">
        <v>0.92</v>
      </c>
      <c r="N42" s="42">
        <v>0.92</v>
      </c>
      <c r="O42" s="42">
        <v>1.1399999999999999</v>
      </c>
      <c r="P42" s="42">
        <v>1.1399999999999999</v>
      </c>
      <c r="Q42" s="42">
        <v>19.747</v>
      </c>
      <c r="R42" s="42">
        <v>6.851</v>
      </c>
      <c r="S42" s="42">
        <v>0</v>
      </c>
      <c r="T42" s="42">
        <v>23.736000000000001</v>
      </c>
      <c r="U42" s="42">
        <v>10.506</v>
      </c>
      <c r="V42" s="42">
        <v>0</v>
      </c>
      <c r="W42" s="42"/>
      <c r="X42" s="42"/>
      <c r="Y42" s="42"/>
      <c r="Z42" s="42"/>
      <c r="AA42" s="42"/>
      <c r="AB42" s="42"/>
      <c r="AC42" s="42">
        <f t="shared" ref="AC42" si="25">W42/B42</f>
        <v>0</v>
      </c>
      <c r="AD42" s="42">
        <f t="shared" ref="AD42" si="26">Z42/E42</f>
        <v>0</v>
      </c>
      <c r="AE42" s="42">
        <f t="shared" ref="AE42" si="27">(X42+Y42)/(C42+D42)</f>
        <v>0</v>
      </c>
      <c r="AF42" s="42">
        <f t="shared" ref="AF42" si="28">(AA42+AB42)/(F42+G42)</f>
        <v>0</v>
      </c>
      <c r="AG42" s="42">
        <f t="shared" ref="AG42" si="29">I42+AC42</f>
        <v>0.77</v>
      </c>
      <c r="AH42" s="42">
        <f t="shared" ref="AH42" si="30">K42+AD42</f>
        <v>0.95</v>
      </c>
      <c r="AI42" s="43">
        <f>'30.06.2018'!AK42</f>
        <v>1.0548</v>
      </c>
      <c r="AJ42" s="43">
        <f>'30.06.2018'!AL42</f>
        <v>2.298</v>
      </c>
      <c r="AK42" s="43">
        <f t="shared" ref="AK42" si="31">(Q42+W42)/B42</f>
        <v>0.7730582524271844</v>
      </c>
      <c r="AL42" s="43">
        <f t="shared" ref="AL42" si="32">(T42+Z42)/E42</f>
        <v>0.9519913367825773</v>
      </c>
      <c r="AM42" s="43">
        <f t="shared" ref="AM42" si="33">(R42+X42)/C42</f>
        <v>0.77325056433408579</v>
      </c>
      <c r="AN42" s="43">
        <f t="shared" ref="AN42" si="34">(U42+V42+AA42+AB42)/(F42+G42)</f>
        <v>0.97857675111773468</v>
      </c>
    </row>
    <row r="43" spans="1:40" x14ac:dyDescent="0.25">
      <c r="A43" s="50" t="s">
        <v>63</v>
      </c>
      <c r="B43" s="42">
        <v>25.544</v>
      </c>
      <c r="C43" s="42">
        <v>8.86</v>
      </c>
      <c r="D43" s="42">
        <v>0</v>
      </c>
      <c r="E43" s="42">
        <v>24.933</v>
      </c>
      <c r="F43" s="42">
        <v>10.736000000000001</v>
      </c>
      <c r="G43" s="42">
        <v>0</v>
      </c>
      <c r="H43" s="42"/>
      <c r="I43" s="42">
        <v>0.77</v>
      </c>
      <c r="J43" s="42">
        <v>0.77</v>
      </c>
      <c r="K43" s="42">
        <v>0.95</v>
      </c>
      <c r="L43" s="42">
        <v>0.95</v>
      </c>
      <c r="M43" s="42">
        <v>0.92</v>
      </c>
      <c r="N43" s="42">
        <v>0.92</v>
      </c>
      <c r="O43" s="42">
        <v>1.1399999999999999</v>
      </c>
      <c r="P43" s="42">
        <v>1.1399999999999999</v>
      </c>
      <c r="Q43" s="42">
        <v>19.747</v>
      </c>
      <c r="R43" s="42">
        <v>6.851</v>
      </c>
      <c r="S43" s="42">
        <v>0</v>
      </c>
      <c r="T43" s="42">
        <v>23.736000000000001</v>
      </c>
      <c r="U43" s="42">
        <v>10.506</v>
      </c>
      <c r="V43" s="42">
        <v>0</v>
      </c>
      <c r="W43" s="42"/>
      <c r="X43" s="42"/>
      <c r="Y43" s="42"/>
      <c r="Z43" s="42"/>
      <c r="AA43" s="42"/>
      <c r="AB43" s="42"/>
      <c r="AC43" s="42">
        <f t="shared" si="4"/>
        <v>0</v>
      </c>
      <c r="AD43" s="42">
        <f t="shared" si="5"/>
        <v>0</v>
      </c>
      <c r="AE43" s="42">
        <f t="shared" si="6"/>
        <v>0</v>
      </c>
      <c r="AF43" s="42">
        <f t="shared" si="7"/>
        <v>0</v>
      </c>
      <c r="AG43" s="42">
        <f t="shared" si="8"/>
        <v>0.77</v>
      </c>
      <c r="AH43" s="42">
        <f t="shared" si="9"/>
        <v>0.95</v>
      </c>
      <c r="AI43" s="43">
        <f>'30.06.2018'!AK43</f>
        <v>0.97199999999999998</v>
      </c>
      <c r="AJ43" s="43">
        <f>'30.06.2018'!AL43</f>
        <v>1.8599999999999999</v>
      </c>
      <c r="AK43" s="43">
        <f t="shared" si="21"/>
        <v>0.7730582524271844</v>
      </c>
      <c r="AL43" s="43">
        <f t="shared" si="22"/>
        <v>0.9519913367825773</v>
      </c>
      <c r="AM43" s="43">
        <f t="shared" si="23"/>
        <v>0.77325056433408579</v>
      </c>
      <c r="AN43" s="43">
        <f t="shared" si="24"/>
        <v>0.97857675111773468</v>
      </c>
    </row>
    <row r="44" spans="1:40" x14ac:dyDescent="0.25">
      <c r="A44" s="50" t="s">
        <v>64</v>
      </c>
      <c r="B44" s="42">
        <v>6.14</v>
      </c>
      <c r="C44" s="42">
        <v>1.3240000000000001</v>
      </c>
      <c r="D44" s="42">
        <v>2.9000000000000001E-2</v>
      </c>
      <c r="E44" s="42">
        <v>2.3650000000000002</v>
      </c>
      <c r="F44" s="42">
        <v>5.2249999999999996</v>
      </c>
      <c r="G44" s="42">
        <v>0</v>
      </c>
      <c r="H44" s="42"/>
      <c r="I44" s="42">
        <v>0.93</v>
      </c>
      <c r="J44" s="42">
        <v>0.93</v>
      </c>
      <c r="K44" s="42">
        <v>1.65</v>
      </c>
      <c r="L44" s="42">
        <v>1.65</v>
      </c>
      <c r="M44" s="42">
        <v>1.1160000000000001</v>
      </c>
      <c r="N44" s="42">
        <v>1.1160000000000001</v>
      </c>
      <c r="O44" s="42">
        <v>1.98</v>
      </c>
      <c r="P44" s="42">
        <v>1.98</v>
      </c>
      <c r="Q44" s="42">
        <v>5.7110000000000003</v>
      </c>
      <c r="R44" s="42">
        <v>1.2310000000000001</v>
      </c>
      <c r="S44" s="42">
        <v>2.7E-2</v>
      </c>
      <c r="T44" s="42">
        <v>3.9020000000000001</v>
      </c>
      <c r="U44" s="42">
        <v>8.6210000000000004</v>
      </c>
      <c r="V44" s="42">
        <v>0</v>
      </c>
      <c r="W44" s="63">
        <v>7.0170000000000003</v>
      </c>
      <c r="X44" s="42">
        <v>6.7000000000000004E-2</v>
      </c>
      <c r="Y44" s="42">
        <v>3.0000000000000001E-3</v>
      </c>
      <c r="Z44" s="42">
        <v>2.6960000000000002</v>
      </c>
      <c r="AA44" s="42">
        <v>0.315</v>
      </c>
      <c r="AB44" s="42">
        <v>0</v>
      </c>
      <c r="AC44" s="42">
        <f t="shared" si="4"/>
        <v>1.1428338762214985</v>
      </c>
      <c r="AD44" s="42">
        <f t="shared" si="5"/>
        <v>1.1399577167019028</v>
      </c>
      <c r="AE44" s="42">
        <f t="shared" si="6"/>
        <v>5.1736881005173693E-2</v>
      </c>
      <c r="AF44" s="42">
        <f t="shared" si="7"/>
        <v>6.0287081339712924E-2</v>
      </c>
      <c r="AG44" s="42">
        <f t="shared" si="8"/>
        <v>2.0728338762214986</v>
      </c>
      <c r="AH44" s="42">
        <f t="shared" si="9"/>
        <v>2.7899577167019025</v>
      </c>
      <c r="AI44" s="43">
        <f>'30.06.2018'!AK44</f>
        <v>4.0260314473861039</v>
      </c>
      <c r="AJ44" s="43">
        <f>'30.06.2018'!AL44</f>
        <v>6.3456554835071879</v>
      </c>
      <c r="AK44" s="43">
        <f t="shared" si="21"/>
        <v>2.0729641693811081</v>
      </c>
      <c r="AL44" s="43">
        <f t="shared" si="22"/>
        <v>2.7898520084566596</v>
      </c>
      <c r="AM44" s="43">
        <f t="shared" si="23"/>
        <v>0.98036253776435045</v>
      </c>
      <c r="AN44" s="43">
        <f t="shared" si="24"/>
        <v>1.7102392344497608</v>
      </c>
    </row>
    <row r="45" spans="1:40" s="21" customFormat="1" x14ac:dyDescent="0.25">
      <c r="A45" s="50" t="s">
        <v>65</v>
      </c>
      <c r="B45" s="64">
        <v>274.10300000000001</v>
      </c>
      <c r="C45" s="64">
        <v>56.46</v>
      </c>
      <c r="D45" s="64">
        <v>0</v>
      </c>
      <c r="E45" s="64">
        <v>267.08100000000002</v>
      </c>
      <c r="F45" s="64">
        <v>65.215000000000003</v>
      </c>
      <c r="G45" s="64">
        <v>0</v>
      </c>
      <c r="H45" s="64"/>
      <c r="I45" s="64">
        <v>1.25</v>
      </c>
      <c r="J45" s="64">
        <v>1.47</v>
      </c>
      <c r="K45" s="64">
        <v>1.95</v>
      </c>
      <c r="L45" s="64">
        <v>2.2000000000000002</v>
      </c>
      <c r="M45" s="64">
        <v>1.5</v>
      </c>
      <c r="N45" s="64">
        <v>1.76</v>
      </c>
      <c r="O45" s="64">
        <v>2.34</v>
      </c>
      <c r="P45" s="64">
        <v>2.64</v>
      </c>
      <c r="Q45" s="64">
        <v>343.35399999999998</v>
      </c>
      <c r="R45" s="64">
        <v>92.013000000000005</v>
      </c>
      <c r="S45" s="64">
        <v>0</v>
      </c>
      <c r="T45" s="64">
        <v>495.00299999999999</v>
      </c>
      <c r="U45" s="64">
        <v>120.42400000000001</v>
      </c>
      <c r="V45" s="64">
        <v>0</v>
      </c>
      <c r="W45" s="64">
        <v>0</v>
      </c>
      <c r="X45" s="64">
        <v>0</v>
      </c>
      <c r="Y45" s="64">
        <v>0</v>
      </c>
      <c r="Z45" s="64">
        <v>0</v>
      </c>
      <c r="AA45" s="64">
        <v>0</v>
      </c>
      <c r="AB45" s="64">
        <v>0</v>
      </c>
      <c r="AC45" s="64">
        <f t="shared" si="4"/>
        <v>0</v>
      </c>
      <c r="AD45" s="64">
        <f t="shared" si="5"/>
        <v>0</v>
      </c>
      <c r="AE45" s="64">
        <f t="shared" si="6"/>
        <v>0</v>
      </c>
      <c r="AF45" s="64">
        <f t="shared" si="7"/>
        <v>0</v>
      </c>
      <c r="AG45" s="42">
        <f t="shared" si="8"/>
        <v>1.25</v>
      </c>
      <c r="AH45" s="42">
        <f t="shared" si="9"/>
        <v>1.95</v>
      </c>
      <c r="AI45" s="43">
        <f>'30.06.2018'!AK45</f>
        <v>1.5</v>
      </c>
      <c r="AJ45" s="43">
        <f>'30.06.2018'!AL45</f>
        <v>2.34</v>
      </c>
      <c r="AK45" s="65">
        <f t="shared" si="21"/>
        <v>1.2526459031823802</v>
      </c>
      <c r="AL45" s="65">
        <f t="shared" si="22"/>
        <v>1.8533815584036302</v>
      </c>
      <c r="AM45" s="65">
        <f t="shared" si="23"/>
        <v>1.629702444208289</v>
      </c>
      <c r="AN45" s="65">
        <f t="shared" si="24"/>
        <v>1.8465690408648316</v>
      </c>
    </row>
    <row r="46" spans="1:40" x14ac:dyDescent="0.25">
      <c r="A46" s="50" t="s">
        <v>66</v>
      </c>
      <c r="B46" s="42">
        <v>243.86699999999999</v>
      </c>
      <c r="C46" s="42">
        <v>93.9</v>
      </c>
      <c r="D46" s="42">
        <v>0.112</v>
      </c>
      <c r="E46" s="42">
        <v>246.12700000000001</v>
      </c>
      <c r="F46" s="42">
        <v>183.131</v>
      </c>
      <c r="G46" s="42">
        <v>9.6000000000000002E-2</v>
      </c>
      <c r="H46" s="42"/>
      <c r="I46" s="42">
        <v>0.77</v>
      </c>
      <c r="J46" s="42">
        <v>0.77</v>
      </c>
      <c r="K46" s="42">
        <v>0.99</v>
      </c>
      <c r="L46" s="42">
        <v>0.99</v>
      </c>
      <c r="M46" s="42">
        <v>0.92</v>
      </c>
      <c r="N46" s="42">
        <v>0.92</v>
      </c>
      <c r="O46" s="42">
        <v>1.19</v>
      </c>
      <c r="P46" s="42">
        <v>1.19</v>
      </c>
      <c r="Q46" s="42">
        <v>184.74299999999999</v>
      </c>
      <c r="R46" s="42">
        <v>71.406000000000006</v>
      </c>
      <c r="S46" s="42">
        <v>8.5000000000000006E-2</v>
      </c>
      <c r="T46" s="42">
        <v>240.22800000000001</v>
      </c>
      <c r="U46" s="42">
        <v>236.751</v>
      </c>
      <c r="V46" s="42">
        <v>9.4E-2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f>W46/B46</f>
        <v>0</v>
      </c>
      <c r="AD46" s="42">
        <f>Z46/E46</f>
        <v>0</v>
      </c>
      <c r="AE46" s="42">
        <f>(X46+Y46)/(C46+D46)</f>
        <v>0</v>
      </c>
      <c r="AF46" s="42">
        <f>(AA46+AB46)/(F46+G46)</f>
        <v>0</v>
      </c>
      <c r="AG46" s="42">
        <f>I46+AC46</f>
        <v>0.77</v>
      </c>
      <c r="AH46" s="42">
        <f>K46+AD46</f>
        <v>0.99</v>
      </c>
      <c r="AI46" s="43">
        <f>'30.06.2018'!AK46</f>
        <v>0.92399999999999993</v>
      </c>
      <c r="AJ46" s="43">
        <f>'30.06.2018'!AL46</f>
        <v>1.296</v>
      </c>
      <c r="AK46" s="43">
        <f>(Q46+W46)/B46</f>
        <v>0.75755637294098832</v>
      </c>
      <c r="AL46" s="43">
        <f>(T46+Z46)/E46</f>
        <v>0.97603269856618735</v>
      </c>
      <c r="AM46" s="43">
        <f>(R46+X46)/C46</f>
        <v>0.76044728434504794</v>
      </c>
      <c r="AN46" s="43">
        <f>(U46+V46+AA46+AB46)/(F46+G46)</f>
        <v>1.2926315444776151</v>
      </c>
    </row>
    <row r="47" spans="1:40" x14ac:dyDescent="0.25">
      <c r="A47" s="50" t="s">
        <v>101</v>
      </c>
      <c r="B47" s="42">
        <v>243.86699999999999</v>
      </c>
      <c r="C47" s="42">
        <v>93.9</v>
      </c>
      <c r="D47" s="42">
        <v>0.112</v>
      </c>
      <c r="E47" s="42">
        <v>246.12700000000001</v>
      </c>
      <c r="F47" s="42">
        <v>183.131</v>
      </c>
      <c r="G47" s="42">
        <v>9.6000000000000002E-2</v>
      </c>
      <c r="H47" s="42"/>
      <c r="I47" s="42">
        <v>0.77</v>
      </c>
      <c r="J47" s="42">
        <v>0.77</v>
      </c>
      <c r="K47" s="42">
        <v>0.99</v>
      </c>
      <c r="L47" s="42">
        <v>0.99</v>
      </c>
      <c r="M47" s="42">
        <v>0.92</v>
      </c>
      <c r="N47" s="42">
        <v>0.92</v>
      </c>
      <c r="O47" s="42">
        <v>1.19</v>
      </c>
      <c r="P47" s="42">
        <v>1.19</v>
      </c>
      <c r="Q47" s="42">
        <v>184.74299999999999</v>
      </c>
      <c r="R47" s="42">
        <v>71.406000000000006</v>
      </c>
      <c r="S47" s="42">
        <v>8.5000000000000006E-2</v>
      </c>
      <c r="T47" s="42">
        <v>240.22800000000001</v>
      </c>
      <c r="U47" s="42">
        <v>236.751</v>
      </c>
      <c r="V47" s="42">
        <v>9.4E-2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f t="shared" si="4"/>
        <v>0</v>
      </c>
      <c r="AD47" s="42">
        <f t="shared" si="5"/>
        <v>0</v>
      </c>
      <c r="AE47" s="42">
        <f t="shared" si="6"/>
        <v>0</v>
      </c>
      <c r="AF47" s="42">
        <f t="shared" si="7"/>
        <v>0</v>
      </c>
      <c r="AG47" s="42">
        <f t="shared" si="8"/>
        <v>0.77</v>
      </c>
      <c r="AH47" s="42">
        <f t="shared" si="9"/>
        <v>0.99</v>
      </c>
      <c r="AI47" s="43">
        <f>'30.06.2018'!AK47</f>
        <v>1.02</v>
      </c>
      <c r="AJ47" s="43">
        <f>'30.06.2018'!AL47</f>
        <v>1.248</v>
      </c>
      <c r="AK47" s="43">
        <f t="shared" si="21"/>
        <v>0.75755637294098832</v>
      </c>
      <c r="AL47" s="43">
        <f t="shared" si="22"/>
        <v>0.97603269856618735</v>
      </c>
      <c r="AM47" s="43">
        <f t="shared" si="23"/>
        <v>0.76044728434504794</v>
      </c>
      <c r="AN47" s="43">
        <f t="shared" si="24"/>
        <v>1.2926315444776151</v>
      </c>
    </row>
    <row r="48" spans="1:40" x14ac:dyDescent="0.25">
      <c r="A48" s="50" t="s">
        <v>67</v>
      </c>
      <c r="B48" s="42">
        <v>243.86699999999999</v>
      </c>
      <c r="C48" s="42">
        <v>93.9</v>
      </c>
      <c r="D48" s="42">
        <v>0.112</v>
      </c>
      <c r="E48" s="42">
        <v>246.12700000000001</v>
      </c>
      <c r="F48" s="42">
        <v>183.131</v>
      </c>
      <c r="G48" s="42">
        <v>9.6000000000000002E-2</v>
      </c>
      <c r="H48" s="42"/>
      <c r="I48" s="42">
        <v>0.77</v>
      </c>
      <c r="J48" s="42">
        <v>0.77</v>
      </c>
      <c r="K48" s="42">
        <v>0.99</v>
      </c>
      <c r="L48" s="42">
        <v>0.99</v>
      </c>
      <c r="M48" s="42">
        <v>0.92</v>
      </c>
      <c r="N48" s="42">
        <v>0.92</v>
      </c>
      <c r="O48" s="42">
        <v>1.19</v>
      </c>
      <c r="P48" s="42">
        <v>1.19</v>
      </c>
      <c r="Q48" s="42">
        <v>184.74299999999999</v>
      </c>
      <c r="R48" s="42">
        <v>71.406000000000006</v>
      </c>
      <c r="S48" s="42">
        <v>8.5000000000000006E-2</v>
      </c>
      <c r="T48" s="42">
        <v>240.22800000000001</v>
      </c>
      <c r="U48" s="42">
        <v>236.751</v>
      </c>
      <c r="V48" s="42">
        <v>9.4E-2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f t="shared" ref="AC48" si="35">W48/B48</f>
        <v>0</v>
      </c>
      <c r="AD48" s="42">
        <f t="shared" ref="AD48" si="36">Z48/E48</f>
        <v>0</v>
      </c>
      <c r="AE48" s="42">
        <f t="shared" ref="AE48" si="37">(X48+Y48)/(C48+D48)</f>
        <v>0</v>
      </c>
      <c r="AF48" s="42">
        <f t="shared" ref="AF48" si="38">(AA48+AB48)/(F48+G48)</f>
        <v>0</v>
      </c>
      <c r="AG48" s="42">
        <f t="shared" ref="AG48" si="39">I48+AC48</f>
        <v>0.77</v>
      </c>
      <c r="AH48" s="42">
        <f t="shared" ref="AH48" si="40">K48+AD48</f>
        <v>0.99</v>
      </c>
      <c r="AI48" s="43">
        <f>'30.06.2018'!AK48</f>
        <v>1.1759999999999999</v>
      </c>
      <c r="AJ48" s="43">
        <f>'30.06.2018'!AL48</f>
        <v>1.8479999999999999</v>
      </c>
      <c r="AK48" s="43">
        <f t="shared" ref="AK48" si="41">(Q48+W48)/B48</f>
        <v>0.75755637294098832</v>
      </c>
      <c r="AL48" s="43">
        <f t="shared" ref="AL48" si="42">(T48+Z48)/E48</f>
        <v>0.97603269856618735</v>
      </c>
      <c r="AM48" s="43">
        <f t="shared" ref="AM48" si="43">(R48+X48)/C48</f>
        <v>0.76044728434504794</v>
      </c>
      <c r="AN48" s="43">
        <f t="shared" ref="AN48" si="44">(U48+V48+AA48+AB48)/(F48+G48)</f>
        <v>1.2926315444776151</v>
      </c>
    </row>
    <row r="49" spans="1:36" x14ac:dyDescent="0.25">
      <c r="A49" s="7" t="s">
        <v>79</v>
      </c>
      <c r="AI49" s="9">
        <f>SUM(AI4:AI48)/45</f>
        <v>1.3938140801147678</v>
      </c>
      <c r="AJ49" s="9">
        <f>SUM(AJ4:AJ48)/45</f>
        <v>1.9578078035217727</v>
      </c>
    </row>
    <row r="50" spans="1:36" x14ac:dyDescent="0.25">
      <c r="A50" s="7" t="s">
        <v>68</v>
      </c>
    </row>
    <row r="51" spans="1:36" x14ac:dyDescent="0.25">
      <c r="A51" s="7" t="s">
        <v>69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51"/>
  <sheetViews>
    <sheetView zoomScaleNormal="100"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AK49" sqref="AK49"/>
    </sheetView>
  </sheetViews>
  <sheetFormatPr defaultRowHeight="15" x14ac:dyDescent="0.25"/>
  <cols>
    <col min="1" max="1" width="25.42578125" style="7" customWidth="1"/>
    <col min="2" max="2" width="8.5703125" hidden="1" customWidth="1"/>
    <col min="3" max="12" width="9.140625" hidden="1" customWidth="1"/>
    <col min="13" max="13" width="14.28515625" hidden="1" customWidth="1"/>
    <col min="14" max="14" width="9.140625" hidden="1" customWidth="1"/>
    <col min="15" max="15" width="17" hidden="1" customWidth="1"/>
    <col min="16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6" width="9.140625" hidden="1" customWidth="1"/>
    <col min="37" max="37" width="16.5703125" customWidth="1"/>
  </cols>
  <sheetData>
    <row r="1" spans="1:37" x14ac:dyDescent="0.25">
      <c r="AC1" s="14" t="s">
        <v>0</v>
      </c>
      <c r="AD1" s="15"/>
      <c r="AE1" s="14" t="s">
        <v>0</v>
      </c>
      <c r="AF1" s="15"/>
      <c r="AG1" s="17" t="s">
        <v>3</v>
      </c>
      <c r="AH1" s="18"/>
      <c r="AI1" s="18"/>
      <c r="AJ1" s="19"/>
      <c r="AK1" s="7"/>
    </row>
    <row r="2" spans="1:37" x14ac:dyDescent="0.25">
      <c r="A2" s="5"/>
      <c r="B2" s="77" t="s">
        <v>6</v>
      </c>
      <c r="C2" s="78"/>
      <c r="D2" s="79"/>
      <c r="E2" s="77" t="s">
        <v>7</v>
      </c>
      <c r="F2" s="78"/>
      <c r="G2" s="78"/>
      <c r="H2" s="11"/>
      <c r="I2" s="10" t="s">
        <v>8</v>
      </c>
      <c r="J2" s="11"/>
      <c r="K2" s="12" t="s">
        <v>9</v>
      </c>
      <c r="L2" s="11"/>
      <c r="M2" s="12" t="s">
        <v>10</v>
      </c>
      <c r="N2" s="11"/>
      <c r="O2" s="12" t="s">
        <v>11</v>
      </c>
      <c r="P2" s="11"/>
      <c r="Q2" s="12" t="s">
        <v>12</v>
      </c>
      <c r="R2" s="10"/>
      <c r="S2" s="11"/>
      <c r="T2" s="12" t="s">
        <v>13</v>
      </c>
      <c r="U2" s="10"/>
      <c r="V2" s="11"/>
      <c r="W2" s="12" t="s">
        <v>14</v>
      </c>
      <c r="X2" s="10"/>
      <c r="Y2" s="11"/>
      <c r="Z2" s="80" t="s">
        <v>15</v>
      </c>
      <c r="AA2" s="81"/>
      <c r="AB2" s="82"/>
      <c r="AC2" s="14" t="s">
        <v>16</v>
      </c>
      <c r="AD2" s="15"/>
      <c r="AE2" s="14" t="s">
        <v>17</v>
      </c>
      <c r="AF2" s="15"/>
      <c r="AG2" s="17" t="s">
        <v>16</v>
      </c>
      <c r="AH2" s="19"/>
      <c r="AI2" s="17" t="s">
        <v>17</v>
      </c>
      <c r="AJ2" s="19"/>
      <c r="AK2" s="51" t="s">
        <v>80</v>
      </c>
    </row>
    <row r="3" spans="1:37" ht="21" x14ac:dyDescent="0.35">
      <c r="A3" s="6">
        <f>'30.06.2018'!A3</f>
        <v>43281</v>
      </c>
      <c r="B3" s="51" t="s">
        <v>19</v>
      </c>
      <c r="C3" s="51" t="s">
        <v>20</v>
      </c>
      <c r="D3" s="51" t="s">
        <v>21</v>
      </c>
      <c r="E3" s="13" t="s">
        <v>19</v>
      </c>
      <c r="F3" s="13" t="s">
        <v>22</v>
      </c>
      <c r="G3" s="13" t="s">
        <v>21</v>
      </c>
      <c r="H3" s="13" t="s">
        <v>23</v>
      </c>
      <c r="I3" s="51" t="s">
        <v>19</v>
      </c>
      <c r="J3" s="51" t="s">
        <v>20</v>
      </c>
      <c r="K3" s="51" t="s">
        <v>19</v>
      </c>
      <c r="L3" s="51" t="s">
        <v>20</v>
      </c>
      <c r="M3" s="51" t="s">
        <v>19</v>
      </c>
      <c r="N3" s="51" t="s">
        <v>20</v>
      </c>
      <c r="O3" s="51" t="s">
        <v>19</v>
      </c>
      <c r="P3" s="51" t="s">
        <v>20</v>
      </c>
      <c r="Q3" s="51" t="s">
        <v>19</v>
      </c>
      <c r="R3" s="51" t="s">
        <v>20</v>
      </c>
      <c r="S3" s="51" t="s">
        <v>24</v>
      </c>
      <c r="T3" s="51" t="s">
        <v>19</v>
      </c>
      <c r="U3" s="51" t="s">
        <v>20</v>
      </c>
      <c r="V3" s="51" t="s">
        <v>24</v>
      </c>
      <c r="W3" s="51" t="s">
        <v>19</v>
      </c>
      <c r="X3" s="51" t="s">
        <v>20</v>
      </c>
      <c r="Y3" s="51" t="s">
        <v>24</v>
      </c>
      <c r="Z3" s="51" t="s">
        <v>19</v>
      </c>
      <c r="AA3" s="51" t="s">
        <v>20</v>
      </c>
      <c r="AB3" s="51" t="s">
        <v>24</v>
      </c>
      <c r="AC3" s="16" t="s">
        <v>25</v>
      </c>
      <c r="AD3" s="16" t="s">
        <v>26</v>
      </c>
      <c r="AE3" s="16" t="s">
        <v>25</v>
      </c>
      <c r="AF3" s="16" t="s">
        <v>26</v>
      </c>
      <c r="AG3" s="20" t="s">
        <v>25</v>
      </c>
      <c r="AH3" s="20" t="s">
        <v>26</v>
      </c>
      <c r="AI3" s="20" t="s">
        <v>25</v>
      </c>
      <c r="AJ3" s="20" t="s">
        <v>26</v>
      </c>
      <c r="AK3" s="51" t="s">
        <v>19</v>
      </c>
    </row>
    <row r="4" spans="1:37" x14ac:dyDescent="0.25">
      <c r="A4" s="50" t="s">
        <v>27</v>
      </c>
      <c r="B4" s="42">
        <v>199.876</v>
      </c>
      <c r="C4" s="42">
        <v>69.174000000000007</v>
      </c>
      <c r="D4" s="42">
        <v>0</v>
      </c>
      <c r="E4" s="42">
        <v>198.52099999999999</v>
      </c>
      <c r="F4" s="42">
        <v>64.786000000000001</v>
      </c>
      <c r="G4" s="42">
        <v>0</v>
      </c>
      <c r="H4" s="42">
        <v>0</v>
      </c>
      <c r="I4" s="42">
        <v>1.33</v>
      </c>
      <c r="J4" s="42">
        <v>1.99</v>
      </c>
      <c r="K4" s="42">
        <v>2.1800000000000002</v>
      </c>
      <c r="L4" s="42">
        <v>3.07</v>
      </c>
      <c r="M4" s="42">
        <v>1.6</v>
      </c>
      <c r="N4" s="42">
        <v>2.38</v>
      </c>
      <c r="O4" s="42">
        <v>2.62</v>
      </c>
      <c r="P4" s="42">
        <v>3.68</v>
      </c>
      <c r="Q4" s="42">
        <v>267.30900000000003</v>
      </c>
      <c r="R4" s="42">
        <v>141.41499999999999</v>
      </c>
      <c r="S4" s="42">
        <v>0</v>
      </c>
      <c r="T4" s="42">
        <v>432.971</v>
      </c>
      <c r="U4" s="42">
        <v>198.88200000000001</v>
      </c>
      <c r="V4" s="42">
        <v>0</v>
      </c>
      <c r="W4" s="42">
        <v>0.104</v>
      </c>
      <c r="X4" s="42">
        <v>0.61399999999999999</v>
      </c>
      <c r="Y4" s="42">
        <v>0</v>
      </c>
      <c r="Z4" s="42">
        <v>0.10299999999999999</v>
      </c>
      <c r="AA4" s="42">
        <v>0.61499999999999999</v>
      </c>
      <c r="AB4" s="42">
        <v>0</v>
      </c>
      <c r="AC4" s="42">
        <f>W4/B4</f>
        <v>5.2032260001200746E-4</v>
      </c>
      <c r="AD4" s="42">
        <f>Z4/E4</f>
        <v>5.1883679812211305E-4</v>
      </c>
      <c r="AE4" s="42">
        <f>(X4+Y4)/(C4+D4)</f>
        <v>8.8761673461127E-3</v>
      </c>
      <c r="AF4" s="42">
        <f>(AA4+AB4)/(F4+G4)</f>
        <v>9.4927916525175196E-3</v>
      </c>
      <c r="AG4" s="43">
        <f t="shared" ref="AG4:AG26" si="0">(Q4+W4)/B4</f>
        <v>1.3378944945866438</v>
      </c>
      <c r="AH4" s="43">
        <f t="shared" ref="AH4:AH26" si="1">(T4+Z4)/E4</f>
        <v>2.1815022088343299</v>
      </c>
      <c r="AI4" s="43">
        <f t="shared" ref="AI4:AI26" si="2">(R4+X4)/C4</f>
        <v>2.0532136351808479</v>
      </c>
      <c r="AJ4" s="43">
        <f t="shared" ref="AJ4:AJ26" si="3">(U4+V4+AA4+AB4)/(F4+G4)</f>
        <v>3.0793226931744515</v>
      </c>
      <c r="AK4" s="43">
        <f>'30.06.2018'!O4+'30.06.2018'!Q4</f>
        <v>3.4420000000000002</v>
      </c>
    </row>
    <row r="5" spans="1:37" x14ac:dyDescent="0.25">
      <c r="A5" s="50" t="s">
        <v>28</v>
      </c>
      <c r="B5" s="42">
        <v>190.68600000000001</v>
      </c>
      <c r="C5" s="42">
        <v>108.126</v>
      </c>
      <c r="D5" s="42">
        <v>0</v>
      </c>
      <c r="E5" s="42">
        <v>182.72499999999999</v>
      </c>
      <c r="F5" s="42">
        <v>92.804000000000002</v>
      </c>
      <c r="G5" s="42">
        <v>0</v>
      </c>
      <c r="H5" s="42"/>
      <c r="I5" s="42">
        <v>0.9</v>
      </c>
      <c r="J5" s="42">
        <v>0.9</v>
      </c>
      <c r="K5" s="42">
        <v>1.0900000000000001</v>
      </c>
      <c r="L5" s="42">
        <v>1.0900000000000001</v>
      </c>
      <c r="M5" s="42">
        <v>1.08</v>
      </c>
      <c r="N5" s="42">
        <v>1.08</v>
      </c>
      <c r="O5" s="42">
        <v>1.3080000000000001</v>
      </c>
      <c r="P5" s="42">
        <v>1.3080000000000001</v>
      </c>
      <c r="Q5" s="42">
        <v>159.125</v>
      </c>
      <c r="R5" s="42">
        <v>84.135999999999996</v>
      </c>
      <c r="S5" s="42">
        <v>0</v>
      </c>
      <c r="T5" s="42">
        <v>192.10599999999999</v>
      </c>
      <c r="U5" s="42">
        <v>120.03400000000001</v>
      </c>
      <c r="V5" s="42">
        <v>0</v>
      </c>
      <c r="W5" s="42">
        <v>0</v>
      </c>
      <c r="X5" s="42">
        <v>0</v>
      </c>
      <c r="Y5" s="42">
        <v>0</v>
      </c>
      <c r="Z5" s="42">
        <v>0</v>
      </c>
      <c r="AA5" s="42">
        <v>0</v>
      </c>
      <c r="AB5" s="42">
        <v>0</v>
      </c>
      <c r="AC5" s="42">
        <f t="shared" ref="AC5:AC46" si="4">W5/B5</f>
        <v>0</v>
      </c>
      <c r="AD5" s="42">
        <f t="shared" ref="AD5:AD46" si="5">Z5/E5</f>
        <v>0</v>
      </c>
      <c r="AE5" s="42">
        <f t="shared" ref="AE5:AE46" si="6">(X5+Y5)/(C5+D5)</f>
        <v>0</v>
      </c>
      <c r="AF5" s="42">
        <f t="shared" ref="AF5:AF46" si="7">(AA5+AB5)/(F5+G5)</f>
        <v>0</v>
      </c>
      <c r="AG5" s="43">
        <f t="shared" si="0"/>
        <v>0.83448706250065552</v>
      </c>
      <c r="AH5" s="43">
        <f t="shared" si="1"/>
        <v>1.0513394445204542</v>
      </c>
      <c r="AI5" s="43">
        <f t="shared" si="2"/>
        <v>0.77812921961415382</v>
      </c>
      <c r="AJ5" s="43">
        <f t="shared" si="3"/>
        <v>1.2934140769794407</v>
      </c>
      <c r="AK5" s="43">
        <f>'30.06.2018'!O5+'30.06.2018'!Q5</f>
        <v>3.2694528021562732</v>
      </c>
    </row>
    <row r="6" spans="1:37" x14ac:dyDescent="0.25">
      <c r="A6" s="50" t="s">
        <v>104</v>
      </c>
      <c r="B6" s="42">
        <v>44.539000000000001</v>
      </c>
      <c r="C6" s="42">
        <v>0</v>
      </c>
      <c r="D6" s="42">
        <v>0</v>
      </c>
      <c r="E6" s="42">
        <v>43.347999999999999</v>
      </c>
      <c r="F6" s="42">
        <v>0</v>
      </c>
      <c r="G6" s="42">
        <v>0</v>
      </c>
      <c r="H6" s="42"/>
      <c r="I6" s="42">
        <v>0.73</v>
      </c>
      <c r="J6" s="42"/>
      <c r="K6" s="42">
        <v>0.59</v>
      </c>
      <c r="L6" s="42"/>
      <c r="M6" s="42">
        <v>0.88</v>
      </c>
      <c r="N6" s="42"/>
      <c r="O6" s="42">
        <v>0.71</v>
      </c>
      <c r="P6" s="42"/>
      <c r="Q6" s="42">
        <v>32.47</v>
      </c>
      <c r="R6" s="42"/>
      <c r="S6" s="42"/>
      <c r="T6" s="42">
        <v>25.533000000000001</v>
      </c>
      <c r="U6" s="42"/>
      <c r="V6" s="42"/>
      <c r="W6" s="42">
        <v>7.8680000000000003</v>
      </c>
      <c r="X6" s="42"/>
      <c r="Y6" s="42"/>
      <c r="Z6" s="42">
        <v>5.8470000000000004</v>
      </c>
      <c r="AA6" s="42"/>
      <c r="AB6" s="42"/>
      <c r="AC6" s="42">
        <f t="shared" si="4"/>
        <v>0.17665416825703317</v>
      </c>
      <c r="AD6" s="42">
        <f t="shared" si="5"/>
        <v>0.13488511580695767</v>
      </c>
      <c r="AE6" s="42"/>
      <c r="AF6" s="42"/>
      <c r="AG6" s="43">
        <f t="shared" si="0"/>
        <v>0.90567816969397608</v>
      </c>
      <c r="AH6" s="43">
        <f t="shared" si="1"/>
        <v>0.72390883085724844</v>
      </c>
      <c r="AI6" s="43"/>
      <c r="AJ6" s="43"/>
      <c r="AK6" s="43">
        <f>'30.06.2018'!O6+'30.06.2018'!Q6</f>
        <v>1.647</v>
      </c>
    </row>
    <row r="7" spans="1:37" x14ac:dyDescent="0.25">
      <c r="A7" s="50" t="s">
        <v>29</v>
      </c>
      <c r="B7" s="42">
        <v>197.69200000000001</v>
      </c>
      <c r="C7" s="42">
        <v>90.843000000000004</v>
      </c>
      <c r="D7" s="42">
        <v>0</v>
      </c>
      <c r="E7" s="42">
        <v>189.559</v>
      </c>
      <c r="F7" s="42">
        <v>85.828999999999994</v>
      </c>
      <c r="G7" s="42">
        <v>0</v>
      </c>
      <c r="H7" s="42"/>
      <c r="I7" s="57">
        <f>Q7/B7</f>
        <v>0.79925338405195956</v>
      </c>
      <c r="J7" s="57">
        <f>R7/C7</f>
        <v>0.80154772519621764</v>
      </c>
      <c r="K7" s="57">
        <f>T7/E7</f>
        <v>1.0993674792544803</v>
      </c>
      <c r="L7" s="57">
        <f>U7/F7</f>
        <v>1.6965011825839753</v>
      </c>
      <c r="M7" s="43">
        <f t="shared" ref="M7:P8" si="8">I7*1.2</f>
        <v>0.95910406086235145</v>
      </c>
      <c r="N7" s="43">
        <f t="shared" si="8"/>
        <v>0.96185727023546108</v>
      </c>
      <c r="O7" s="43">
        <f t="shared" si="8"/>
        <v>1.3192409751053764</v>
      </c>
      <c r="P7" s="43">
        <f t="shared" si="8"/>
        <v>2.0358014191007703</v>
      </c>
      <c r="Q7" s="42">
        <v>158.006</v>
      </c>
      <c r="R7" s="42">
        <v>72.814999999999998</v>
      </c>
      <c r="S7" s="42">
        <v>0</v>
      </c>
      <c r="T7" s="42">
        <v>208.39500000000001</v>
      </c>
      <c r="U7" s="42">
        <v>145.60900000000001</v>
      </c>
      <c r="V7" s="42">
        <v>0</v>
      </c>
      <c r="W7" s="42"/>
      <c r="X7" s="42"/>
      <c r="Y7" s="42"/>
      <c r="Z7" s="42"/>
      <c r="AA7" s="42"/>
      <c r="AB7" s="42"/>
      <c r="AC7" s="42">
        <f t="shared" si="4"/>
        <v>0</v>
      </c>
      <c r="AD7" s="42">
        <f t="shared" si="5"/>
        <v>0</v>
      </c>
      <c r="AE7" s="42">
        <f t="shared" si="6"/>
        <v>0</v>
      </c>
      <c r="AF7" s="42">
        <f t="shared" si="7"/>
        <v>0</v>
      </c>
      <c r="AG7" s="43">
        <f t="shared" si="0"/>
        <v>0.79925338405195956</v>
      </c>
      <c r="AH7" s="43">
        <f t="shared" si="1"/>
        <v>1.0993674792544803</v>
      </c>
      <c r="AI7" s="43">
        <f t="shared" si="2"/>
        <v>0.80154772519621764</v>
      </c>
      <c r="AJ7" s="43">
        <f t="shared" si="3"/>
        <v>1.6965011825839753</v>
      </c>
      <c r="AK7" s="43">
        <f>'30.06.2018'!O7+'30.06.2018'!Q7</f>
        <v>2.8774233917234389</v>
      </c>
    </row>
    <row r="8" spans="1:37" x14ac:dyDescent="0.25">
      <c r="A8" s="50" t="s">
        <v>30</v>
      </c>
      <c r="B8" s="42">
        <v>197.69200000000001</v>
      </c>
      <c r="C8" s="42">
        <v>90.843000000000004</v>
      </c>
      <c r="D8" s="42">
        <v>0</v>
      </c>
      <c r="E8" s="42">
        <v>189.559</v>
      </c>
      <c r="F8" s="42">
        <v>85.828999999999994</v>
      </c>
      <c r="G8" s="42">
        <v>0</v>
      </c>
      <c r="H8" s="42"/>
      <c r="I8" s="57">
        <f>Q8/B8</f>
        <v>0.79925338405195956</v>
      </c>
      <c r="J8" s="57">
        <f>R8/C8</f>
        <v>0.80154772519621764</v>
      </c>
      <c r="K8" s="57">
        <f>T8/E8</f>
        <v>1.0993674792544803</v>
      </c>
      <c r="L8" s="57">
        <f>U8/F8</f>
        <v>1.6965011825839753</v>
      </c>
      <c r="M8" s="43">
        <f t="shared" si="8"/>
        <v>0.95910406086235145</v>
      </c>
      <c r="N8" s="43">
        <f t="shared" si="8"/>
        <v>0.96185727023546108</v>
      </c>
      <c r="O8" s="43">
        <f t="shared" si="8"/>
        <v>1.3192409751053764</v>
      </c>
      <c r="P8" s="43">
        <f t="shared" si="8"/>
        <v>2.0358014191007703</v>
      </c>
      <c r="Q8" s="42">
        <v>158.006</v>
      </c>
      <c r="R8" s="42">
        <v>72.814999999999998</v>
      </c>
      <c r="S8" s="42">
        <v>0</v>
      </c>
      <c r="T8" s="42">
        <v>208.39500000000001</v>
      </c>
      <c r="U8" s="42">
        <v>145.60900000000001</v>
      </c>
      <c r="V8" s="42">
        <v>0</v>
      </c>
      <c r="W8" s="42"/>
      <c r="X8" s="42"/>
      <c r="Y8" s="42"/>
      <c r="Z8" s="42"/>
      <c r="AA8" s="42"/>
      <c r="AB8" s="42"/>
      <c r="AC8" s="42">
        <f t="shared" ref="AC8" si="9">W8/B8</f>
        <v>0</v>
      </c>
      <c r="AD8" s="42">
        <f t="shared" ref="AD8" si="10">Z8/E8</f>
        <v>0</v>
      </c>
      <c r="AE8" s="42">
        <f t="shared" ref="AE8" si="11">(X8+Y8)/(C8+D8)</f>
        <v>0</v>
      </c>
      <c r="AF8" s="42">
        <f t="shared" ref="AF8" si="12">(AA8+AB8)/(F8+G8)</f>
        <v>0</v>
      </c>
      <c r="AG8" s="43">
        <f t="shared" ref="AG8" si="13">(Q8+W8)/B8</f>
        <v>0.79925338405195956</v>
      </c>
      <c r="AH8" s="43">
        <f t="shared" ref="AH8" si="14">(T8+Z8)/E8</f>
        <v>1.0993674792544803</v>
      </c>
      <c r="AI8" s="43">
        <f t="shared" ref="AI8" si="15">(R8+X8)/C8</f>
        <v>0.80154772519621764</v>
      </c>
      <c r="AJ8" s="43">
        <f t="shared" ref="AJ8" si="16">(U8+V8+AA8+AB8)/(F8+G8)</f>
        <v>1.6965011825839753</v>
      </c>
      <c r="AK8" s="43">
        <f>'30.06.2018'!O8+'30.06.2018'!Q8</f>
        <v>3.024</v>
      </c>
    </row>
    <row r="9" spans="1:37" x14ac:dyDescent="0.25">
      <c r="A9" s="50" t="s">
        <v>31</v>
      </c>
      <c r="B9" s="42">
        <v>21.403300000000002</v>
      </c>
      <c r="C9" s="42">
        <v>7.2202000000000002</v>
      </c>
      <c r="D9" s="42">
        <v>0</v>
      </c>
      <c r="E9" s="42">
        <v>20.667999999999999</v>
      </c>
      <c r="F9" s="42">
        <v>6.8114999999999997</v>
      </c>
      <c r="G9" s="42">
        <v>0</v>
      </c>
      <c r="H9" s="42"/>
      <c r="I9" s="42">
        <v>0.88</v>
      </c>
      <c r="J9" s="42">
        <v>1.05</v>
      </c>
      <c r="K9" s="42">
        <v>1.3</v>
      </c>
      <c r="L9" s="42">
        <v>1.56</v>
      </c>
      <c r="M9" s="42">
        <v>1.06</v>
      </c>
      <c r="N9" s="42">
        <v>1.26</v>
      </c>
      <c r="O9" s="42">
        <v>1.56</v>
      </c>
      <c r="P9" s="42">
        <v>1.87</v>
      </c>
      <c r="Q9" s="42">
        <v>18.835599999999999</v>
      </c>
      <c r="R9" s="42">
        <v>7.5952000000000002</v>
      </c>
      <c r="S9" s="42">
        <v>0</v>
      </c>
      <c r="T9" s="42">
        <v>26.8597</v>
      </c>
      <c r="U9" s="42">
        <v>10.6469</v>
      </c>
      <c r="V9" s="42">
        <v>0</v>
      </c>
      <c r="W9" s="42"/>
      <c r="X9" s="42"/>
      <c r="Y9" s="42"/>
      <c r="Z9" s="42"/>
      <c r="AA9" s="42"/>
      <c r="AB9" s="42"/>
      <c r="AC9" s="42">
        <f t="shared" si="4"/>
        <v>0</v>
      </c>
      <c r="AD9" s="42">
        <f t="shared" si="5"/>
        <v>0</v>
      </c>
      <c r="AE9" s="42">
        <f t="shared" si="6"/>
        <v>0</v>
      </c>
      <c r="AF9" s="42">
        <f t="shared" si="7"/>
        <v>0</v>
      </c>
      <c r="AG9" s="43">
        <f t="shared" si="0"/>
        <v>0.88003251834997398</v>
      </c>
      <c r="AH9" s="43">
        <f t="shared" si="1"/>
        <v>1.2995790594155217</v>
      </c>
      <c r="AI9" s="43">
        <f t="shared" si="2"/>
        <v>1.0519376194565246</v>
      </c>
      <c r="AJ9" s="43">
        <f t="shared" si="3"/>
        <v>1.5630771489392941</v>
      </c>
      <c r="AK9" s="43">
        <f>'30.06.2018'!O9+'30.06.2018'!Q9</f>
        <v>3.9</v>
      </c>
    </row>
    <row r="10" spans="1:37" x14ac:dyDescent="0.25">
      <c r="A10" s="50" t="s">
        <v>32</v>
      </c>
      <c r="B10" s="42">
        <v>12.874000000000001</v>
      </c>
      <c r="C10" s="42">
        <v>3.2320000000000002</v>
      </c>
      <c r="D10" s="42">
        <v>0</v>
      </c>
      <c r="E10" s="42">
        <v>12.874000000000001</v>
      </c>
      <c r="F10" s="42">
        <v>3.2320000000000002</v>
      </c>
      <c r="G10" s="42">
        <v>0</v>
      </c>
      <c r="H10" s="42">
        <v>44.454999999999998</v>
      </c>
      <c r="I10" s="42">
        <v>0.95</v>
      </c>
      <c r="J10" s="42">
        <v>0.95</v>
      </c>
      <c r="K10" s="42">
        <v>1.1299999999999999</v>
      </c>
      <c r="L10" s="41">
        <v>0</v>
      </c>
      <c r="M10" s="42">
        <v>1.1399999999999999</v>
      </c>
      <c r="N10" s="42">
        <v>1.1399999999999999</v>
      </c>
      <c r="O10" s="42">
        <v>1.36</v>
      </c>
      <c r="P10" s="41">
        <v>0</v>
      </c>
      <c r="Q10" s="42">
        <v>9.3949999999999996</v>
      </c>
      <c r="R10" s="42">
        <v>2.911</v>
      </c>
      <c r="S10" s="42">
        <v>0</v>
      </c>
      <c r="T10" s="42">
        <v>15.593999999999999</v>
      </c>
      <c r="U10" s="42">
        <v>3.556</v>
      </c>
      <c r="V10" s="41">
        <v>9.2550000000000008</v>
      </c>
      <c r="W10" s="42"/>
      <c r="X10" s="42"/>
      <c r="Y10" s="42"/>
      <c r="Z10" s="42"/>
      <c r="AA10" s="42"/>
      <c r="AB10" s="42"/>
      <c r="AC10" s="42">
        <f t="shared" si="4"/>
        <v>0</v>
      </c>
      <c r="AD10" s="42">
        <f t="shared" si="5"/>
        <v>0</v>
      </c>
      <c r="AE10" s="42">
        <f t="shared" si="6"/>
        <v>0</v>
      </c>
      <c r="AF10" s="42">
        <f t="shared" si="7"/>
        <v>0</v>
      </c>
      <c r="AG10" s="43">
        <f t="shared" si="0"/>
        <v>0.72976541867329492</v>
      </c>
      <c r="AH10" s="43">
        <f t="shared" si="1"/>
        <v>1.2112785459064781</v>
      </c>
      <c r="AI10" s="43">
        <f t="shared" si="2"/>
        <v>0.90068069306930687</v>
      </c>
      <c r="AJ10" s="43">
        <f t="shared" si="3"/>
        <v>3.9637995049504946</v>
      </c>
      <c r="AK10" s="43">
        <f>'30.06.2018'!O10+'30.06.2018'!Q10</f>
        <v>2.5</v>
      </c>
    </row>
    <row r="11" spans="1:37" x14ac:dyDescent="0.25">
      <c r="A11" s="50" t="s">
        <v>33</v>
      </c>
      <c r="B11" s="42">
        <v>920.88</v>
      </c>
      <c r="C11" s="42">
        <v>139.12299999999999</v>
      </c>
      <c r="D11" s="42">
        <v>0</v>
      </c>
      <c r="E11" s="42">
        <v>810.15499999999997</v>
      </c>
      <c r="F11" s="42">
        <v>138.42400000000001</v>
      </c>
      <c r="G11" s="42">
        <v>0</v>
      </c>
      <c r="H11" s="42"/>
      <c r="I11" s="42">
        <v>0.61</v>
      </c>
      <c r="J11" s="42">
        <v>0.71</v>
      </c>
      <c r="K11" s="42">
        <v>0.8</v>
      </c>
      <c r="L11" s="42">
        <v>0.84</v>
      </c>
      <c r="M11" s="42">
        <v>0.73199999999999998</v>
      </c>
      <c r="N11" s="42">
        <v>0.85199999999999998</v>
      </c>
      <c r="O11" s="42">
        <v>0.96</v>
      </c>
      <c r="P11" s="42">
        <v>1.008</v>
      </c>
      <c r="Q11" s="42">
        <v>559.827</v>
      </c>
      <c r="R11" s="42">
        <v>99.11</v>
      </c>
      <c r="S11" s="42">
        <v>0</v>
      </c>
      <c r="T11" s="42">
        <v>644.548</v>
      </c>
      <c r="U11" s="42">
        <v>116.55200000000001</v>
      </c>
      <c r="V11" s="42">
        <v>0</v>
      </c>
      <c r="W11" s="42">
        <v>10.1</v>
      </c>
      <c r="X11" s="42">
        <v>14.377000000000001</v>
      </c>
      <c r="Y11" s="42">
        <v>0</v>
      </c>
      <c r="Z11" s="42">
        <v>0</v>
      </c>
      <c r="AA11" s="42">
        <v>0</v>
      </c>
      <c r="AB11" s="42">
        <v>0</v>
      </c>
      <c r="AC11" s="42">
        <f t="shared" si="4"/>
        <v>1.0967769959169489E-2</v>
      </c>
      <c r="AD11" s="42">
        <f t="shared" si="5"/>
        <v>0</v>
      </c>
      <c r="AE11" s="42">
        <f t="shared" si="6"/>
        <v>0.10334020974245813</v>
      </c>
      <c r="AF11" s="42">
        <f t="shared" si="7"/>
        <v>0</v>
      </c>
      <c r="AG11" s="43">
        <f t="shared" si="0"/>
        <v>0.61889388411085056</v>
      </c>
      <c r="AH11" s="43">
        <f t="shared" si="1"/>
        <v>0.79558602983379723</v>
      </c>
      <c r="AI11" s="43">
        <f t="shared" si="2"/>
        <v>0.81573140314685566</v>
      </c>
      <c r="AJ11" s="43">
        <f t="shared" si="3"/>
        <v>0.84199271802577591</v>
      </c>
      <c r="AK11" s="43">
        <f>'30.06.2018'!O11+'30.06.2018'!Q11</f>
        <v>2.3338000000000001</v>
      </c>
    </row>
    <row r="12" spans="1:37" x14ac:dyDescent="0.25">
      <c r="A12" s="50" t="s">
        <v>34</v>
      </c>
      <c r="B12" s="42">
        <v>60.89</v>
      </c>
      <c r="C12" s="42">
        <v>19.367999999999999</v>
      </c>
      <c r="D12" s="42">
        <v>6.8000000000000005E-2</v>
      </c>
      <c r="E12" s="42">
        <v>60.308999999999997</v>
      </c>
      <c r="F12" s="42">
        <v>23.094000000000001</v>
      </c>
      <c r="G12" s="42">
        <v>3.5999999999999997E-2</v>
      </c>
      <c r="H12" s="42">
        <v>9.99</v>
      </c>
      <c r="I12" s="42">
        <v>0.98</v>
      </c>
      <c r="J12" s="42">
        <v>0.98</v>
      </c>
      <c r="K12" s="42">
        <v>1.3</v>
      </c>
      <c r="L12" s="42">
        <v>1.3</v>
      </c>
      <c r="M12" s="42">
        <v>1.1759999999999999</v>
      </c>
      <c r="N12" s="42">
        <v>1.1759999999999999</v>
      </c>
      <c r="O12" s="42">
        <v>1.56</v>
      </c>
      <c r="P12" s="42">
        <v>1.56</v>
      </c>
      <c r="Q12" s="42">
        <v>59.665999999999997</v>
      </c>
      <c r="R12" s="42">
        <v>18.995000000000001</v>
      </c>
      <c r="S12" s="42">
        <v>6.7000000000000004E-2</v>
      </c>
      <c r="T12" s="42">
        <v>78.400999999999996</v>
      </c>
      <c r="U12" s="42">
        <v>40.485999999999997</v>
      </c>
      <c r="V12" s="42">
        <v>4.7E-2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f t="shared" si="4"/>
        <v>0</v>
      </c>
      <c r="AD12" s="42">
        <f t="shared" si="5"/>
        <v>0</v>
      </c>
      <c r="AE12" s="42">
        <f t="shared" si="6"/>
        <v>0</v>
      </c>
      <c r="AF12" s="42">
        <f t="shared" si="7"/>
        <v>0</v>
      </c>
      <c r="AG12" s="43">
        <f t="shared" si="0"/>
        <v>0.97989817704056492</v>
      </c>
      <c r="AH12" s="43">
        <f t="shared" si="1"/>
        <v>1.299988393108823</v>
      </c>
      <c r="AI12" s="43">
        <f t="shared" si="2"/>
        <v>0.98074142916150364</v>
      </c>
      <c r="AJ12" s="43">
        <f t="shared" si="3"/>
        <v>1.7523994811932551</v>
      </c>
      <c r="AK12" s="43">
        <f>'30.06.2018'!O12+'30.06.2018'!Q12</f>
        <v>3.2039999999999997</v>
      </c>
    </row>
    <row r="13" spans="1:37" x14ac:dyDescent="0.25">
      <c r="A13" s="50" t="s">
        <v>35</v>
      </c>
      <c r="B13" s="42">
        <v>36.872999999999998</v>
      </c>
      <c r="C13" s="42">
        <v>11.788</v>
      </c>
      <c r="D13" s="42">
        <v>0</v>
      </c>
      <c r="E13" s="42">
        <v>36.313000000000002</v>
      </c>
      <c r="F13" s="42">
        <v>7.87</v>
      </c>
      <c r="G13" s="42">
        <v>0</v>
      </c>
      <c r="H13" s="42"/>
      <c r="I13" s="42">
        <v>0.8</v>
      </c>
      <c r="J13" s="42">
        <v>0.8</v>
      </c>
      <c r="K13" s="42">
        <v>1.6</v>
      </c>
      <c r="L13" s="42">
        <v>1.6</v>
      </c>
      <c r="M13" s="42">
        <v>0.96</v>
      </c>
      <c r="N13" s="42">
        <v>0.96</v>
      </c>
      <c r="O13" s="42">
        <v>1.92</v>
      </c>
      <c r="P13" s="42">
        <v>1.92</v>
      </c>
      <c r="Q13" s="42">
        <v>25.811</v>
      </c>
      <c r="R13" s="42">
        <v>8.2520000000000007</v>
      </c>
      <c r="S13" s="42">
        <v>0</v>
      </c>
      <c r="T13" s="42">
        <v>53.38</v>
      </c>
      <c r="U13" s="42">
        <v>11.569000000000001</v>
      </c>
      <c r="V13" s="42"/>
      <c r="W13" s="42"/>
      <c r="X13" s="42"/>
      <c r="Y13" s="42"/>
      <c r="Z13" s="42"/>
      <c r="AA13" s="42"/>
      <c r="AB13" s="42"/>
      <c r="AC13" s="42">
        <f t="shared" si="4"/>
        <v>0</v>
      </c>
      <c r="AD13" s="42">
        <f t="shared" si="5"/>
        <v>0</v>
      </c>
      <c r="AE13" s="42">
        <f t="shared" si="6"/>
        <v>0</v>
      </c>
      <c r="AF13" s="42">
        <f t="shared" si="7"/>
        <v>0</v>
      </c>
      <c r="AG13" s="43">
        <f t="shared" si="0"/>
        <v>0.69999728798850114</v>
      </c>
      <c r="AH13" s="43">
        <f t="shared" si="1"/>
        <v>1.4699969707818137</v>
      </c>
      <c r="AI13" s="43">
        <f t="shared" si="2"/>
        <v>0.70003393281303028</v>
      </c>
      <c r="AJ13" s="43">
        <f t="shared" si="3"/>
        <v>1.470012706480305</v>
      </c>
      <c r="AK13" s="43">
        <f>'30.06.2018'!O13+'30.06.2018'!Q13</f>
        <v>3.456</v>
      </c>
    </row>
    <row r="14" spans="1:37" x14ac:dyDescent="0.25">
      <c r="A14" s="50" t="s">
        <v>36</v>
      </c>
      <c r="B14" s="42">
        <v>46.732999999999997</v>
      </c>
      <c r="C14" s="42">
        <v>23.170999999999999</v>
      </c>
      <c r="D14" s="42">
        <v>0</v>
      </c>
      <c r="E14" s="42">
        <v>42.805</v>
      </c>
      <c r="F14" s="42">
        <v>17.260000000000002</v>
      </c>
      <c r="G14" s="42">
        <v>0</v>
      </c>
      <c r="H14" s="42"/>
      <c r="I14" s="42">
        <v>1.1499999999999999</v>
      </c>
      <c r="J14" s="42">
        <v>1.21</v>
      </c>
      <c r="K14" s="42">
        <v>1.3</v>
      </c>
      <c r="L14" s="42">
        <v>1.33</v>
      </c>
      <c r="M14" s="42">
        <v>1.38</v>
      </c>
      <c r="N14" s="42">
        <v>1.45</v>
      </c>
      <c r="O14" s="42">
        <v>1.56</v>
      </c>
      <c r="P14" s="42">
        <v>1.5960000000000001</v>
      </c>
      <c r="Q14" s="42">
        <v>53.838000000000001</v>
      </c>
      <c r="R14" s="42">
        <v>28.036000000000001</v>
      </c>
      <c r="S14" s="42">
        <v>0</v>
      </c>
      <c r="T14" s="42">
        <v>55.718000000000004</v>
      </c>
      <c r="U14" s="42">
        <v>22.933</v>
      </c>
      <c r="V14" s="42">
        <v>0</v>
      </c>
      <c r="W14" s="42"/>
      <c r="X14" s="42"/>
      <c r="Y14" s="42"/>
      <c r="Z14" s="42"/>
      <c r="AA14" s="42"/>
      <c r="AB14" s="42"/>
      <c r="AC14" s="42">
        <f t="shared" si="4"/>
        <v>0</v>
      </c>
      <c r="AD14" s="42">
        <f t="shared" si="5"/>
        <v>0</v>
      </c>
      <c r="AE14" s="42">
        <f t="shared" si="6"/>
        <v>0</v>
      </c>
      <c r="AF14" s="42">
        <f t="shared" si="7"/>
        <v>0</v>
      </c>
      <c r="AG14" s="43">
        <f t="shared" si="0"/>
        <v>1.1520338946782789</v>
      </c>
      <c r="AH14" s="43">
        <f t="shared" si="1"/>
        <v>1.3016703656114941</v>
      </c>
      <c r="AI14" s="43">
        <f t="shared" si="2"/>
        <v>1.2099607267705321</v>
      </c>
      <c r="AJ14" s="43">
        <f t="shared" si="3"/>
        <v>1.3286790266512165</v>
      </c>
      <c r="AK14" s="43">
        <f>'30.06.2018'!O14+'30.06.2018'!Q14</f>
        <v>3.51</v>
      </c>
    </row>
    <row r="15" spans="1:37" x14ac:dyDescent="0.25">
      <c r="A15" s="50" t="s">
        <v>102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3"/>
      <c r="AH15" s="43"/>
      <c r="AI15" s="43"/>
      <c r="AJ15" s="43"/>
      <c r="AK15" s="43">
        <f>'30.06.2018'!O15+'30.06.2018'!Q15</f>
        <v>4.2780000000000005</v>
      </c>
    </row>
    <row r="16" spans="1:37" x14ac:dyDescent="0.25">
      <c r="A16" s="50" t="s">
        <v>37</v>
      </c>
      <c r="B16" s="42">
        <v>133.16900000000001</v>
      </c>
      <c r="C16" s="42">
        <v>34.134999999999998</v>
      </c>
      <c r="D16" s="42">
        <v>0</v>
      </c>
      <c r="E16" s="42">
        <v>130.85900000000001</v>
      </c>
      <c r="F16" s="42">
        <v>56.753</v>
      </c>
      <c r="G16" s="42"/>
      <c r="H16" s="42">
        <v>4.6150000000000002</v>
      </c>
      <c r="I16" s="42">
        <v>0.88</v>
      </c>
      <c r="J16" s="42">
        <v>0.88</v>
      </c>
      <c r="K16" s="42">
        <v>0.91</v>
      </c>
      <c r="L16" s="42">
        <v>0.91</v>
      </c>
      <c r="M16" s="42">
        <v>1.06</v>
      </c>
      <c r="N16" s="42">
        <v>1.06</v>
      </c>
      <c r="O16" s="42">
        <v>1.0900000000000001</v>
      </c>
      <c r="P16" s="42">
        <v>1.0900000000000001</v>
      </c>
      <c r="Q16" s="42">
        <v>117.18899999999999</v>
      </c>
      <c r="R16" s="42">
        <v>30.039000000000001</v>
      </c>
      <c r="S16" s="42">
        <v>0</v>
      </c>
      <c r="T16" s="42">
        <v>119.07899999999999</v>
      </c>
      <c r="U16" s="42">
        <v>51.646000000000001</v>
      </c>
      <c r="V16" s="42">
        <v>0</v>
      </c>
      <c r="W16" s="42">
        <v>15.78</v>
      </c>
      <c r="X16" s="42">
        <v>2.6871999999999998</v>
      </c>
      <c r="Y16" s="42">
        <v>0</v>
      </c>
      <c r="Z16" s="42">
        <v>15.5496</v>
      </c>
      <c r="AA16" s="42">
        <v>3.7191999999999998</v>
      </c>
      <c r="AB16" s="42"/>
      <c r="AC16" s="42">
        <f t="shared" si="4"/>
        <v>0.11849604637715984</v>
      </c>
      <c r="AD16" s="42">
        <f t="shared" si="5"/>
        <v>0.11882713454940048</v>
      </c>
      <c r="AE16" s="42">
        <f t="shared" si="6"/>
        <v>7.8722718617255022E-2</v>
      </c>
      <c r="AF16" s="42">
        <f t="shared" si="7"/>
        <v>6.5533099571828804E-2</v>
      </c>
      <c r="AG16" s="43">
        <f t="shared" si="0"/>
        <v>0.99849814896860367</v>
      </c>
      <c r="AH16" s="43">
        <f t="shared" si="1"/>
        <v>1.0288065780725819</v>
      </c>
      <c r="AI16" s="43">
        <f t="shared" si="2"/>
        <v>0.95872857770616671</v>
      </c>
      <c r="AJ16" s="43">
        <f t="shared" si="3"/>
        <v>0.97554666713653904</v>
      </c>
      <c r="AK16" s="43">
        <f>'30.06.2018'!O16+'30.06.2018'!Q16</f>
        <v>2.988</v>
      </c>
    </row>
    <row r="17" spans="1:37" x14ac:dyDescent="0.25">
      <c r="A17" s="50" t="s">
        <v>38</v>
      </c>
      <c r="B17" s="42">
        <v>48.48</v>
      </c>
      <c r="C17" s="42">
        <v>6.8789999999999996</v>
      </c>
      <c r="D17" s="42">
        <v>7.4999999999999997E-2</v>
      </c>
      <c r="E17" s="42">
        <v>46.804000000000002</v>
      </c>
      <c r="F17" s="42">
        <v>4.7789999999999999</v>
      </c>
      <c r="G17" s="42"/>
      <c r="H17" s="42"/>
      <c r="I17" s="42">
        <v>1.1399999999999999</v>
      </c>
      <c r="J17" s="42">
        <v>1.68</v>
      </c>
      <c r="K17" s="42">
        <v>1.68</v>
      </c>
      <c r="L17" s="42">
        <v>2.71</v>
      </c>
      <c r="M17" s="42">
        <v>1.3680000000000001</v>
      </c>
      <c r="N17" s="42">
        <v>2.016</v>
      </c>
      <c r="O17" s="42">
        <v>2.016</v>
      </c>
      <c r="P17" s="42">
        <v>3.2519999999999998</v>
      </c>
      <c r="Q17" s="42">
        <v>55.267000000000003</v>
      </c>
      <c r="R17" s="42">
        <v>11.557</v>
      </c>
      <c r="S17" s="42">
        <v>0.126</v>
      </c>
      <c r="T17" s="42">
        <v>78.631</v>
      </c>
      <c r="U17" s="42">
        <v>12.951000000000001</v>
      </c>
      <c r="V17" s="42">
        <v>0</v>
      </c>
      <c r="W17" s="42">
        <v>7.694</v>
      </c>
      <c r="X17" s="42">
        <v>0.33</v>
      </c>
      <c r="Y17" s="42">
        <v>1.9E-2</v>
      </c>
      <c r="Z17" s="42">
        <v>0</v>
      </c>
      <c r="AA17" s="42">
        <v>0</v>
      </c>
      <c r="AB17" s="42">
        <v>0</v>
      </c>
      <c r="AC17" s="42">
        <f t="shared" si="4"/>
        <v>0.15870462046204623</v>
      </c>
      <c r="AD17" s="42">
        <f t="shared" si="5"/>
        <v>0</v>
      </c>
      <c r="AE17" s="42">
        <f t="shared" si="6"/>
        <v>5.0186942766752951E-2</v>
      </c>
      <c r="AF17" s="42">
        <f t="shared" si="7"/>
        <v>0</v>
      </c>
      <c r="AG17" s="43">
        <f t="shared" si="0"/>
        <v>1.2987004950495051</v>
      </c>
      <c r="AH17" s="43">
        <f t="shared" si="1"/>
        <v>1.6800059823946671</v>
      </c>
      <c r="AI17" s="43">
        <f t="shared" si="2"/>
        <v>1.7280127925570579</v>
      </c>
      <c r="AJ17" s="43">
        <f t="shared" si="3"/>
        <v>2.7099811676082863</v>
      </c>
      <c r="AK17" s="43">
        <f>'30.06.2018'!O17+'30.06.2018'!Q17</f>
        <v>3.7560000000000002</v>
      </c>
    </row>
    <row r="18" spans="1:37" x14ac:dyDescent="0.25">
      <c r="A18" s="50" t="s">
        <v>39</v>
      </c>
      <c r="B18" s="42">
        <v>87.013999999999996</v>
      </c>
      <c r="C18" s="42">
        <v>12.169</v>
      </c>
      <c r="D18" s="42">
        <v>1.71</v>
      </c>
      <c r="E18" s="42">
        <v>64.790999999999997</v>
      </c>
      <c r="F18" s="42">
        <v>11.026999999999999</v>
      </c>
      <c r="G18" s="42"/>
      <c r="H18" s="42">
        <v>23.187000000000001</v>
      </c>
      <c r="I18" s="42">
        <v>1.03</v>
      </c>
      <c r="J18" s="42">
        <v>0.84</v>
      </c>
      <c r="K18" s="42">
        <v>1.03</v>
      </c>
      <c r="L18" s="42">
        <v>0.84</v>
      </c>
      <c r="M18" s="42">
        <v>1.236</v>
      </c>
      <c r="N18" s="42"/>
      <c r="O18" s="42">
        <v>1.236</v>
      </c>
      <c r="P18" s="42"/>
      <c r="Q18" s="42">
        <v>38.466999999999999</v>
      </c>
      <c r="R18" s="42">
        <v>9.7439999999999998</v>
      </c>
      <c r="S18" s="42">
        <v>1.2010000000000001</v>
      </c>
      <c r="T18" s="42">
        <v>64.619</v>
      </c>
      <c r="U18" s="42">
        <v>8.7319999999999993</v>
      </c>
      <c r="V18" s="42"/>
      <c r="W18" s="42">
        <v>6.0579999999999998</v>
      </c>
      <c r="X18" s="42">
        <v>0.90500000000000003</v>
      </c>
      <c r="Y18" s="42">
        <v>0.02</v>
      </c>
      <c r="Z18" s="42">
        <v>2.2970000000000002</v>
      </c>
      <c r="AA18" s="42"/>
      <c r="AB18" s="42"/>
      <c r="AC18" s="42">
        <f t="shared" si="4"/>
        <v>6.9620980531868437E-2</v>
      </c>
      <c r="AD18" s="42">
        <f t="shared" si="5"/>
        <v>3.5452454816255349E-2</v>
      </c>
      <c r="AE18" s="42">
        <f t="shared" si="6"/>
        <v>6.6647452986526398E-2</v>
      </c>
      <c r="AF18" s="42">
        <f t="shared" si="7"/>
        <v>0</v>
      </c>
      <c r="AG18" s="43">
        <f t="shared" si="0"/>
        <v>0.51169926678465538</v>
      </c>
      <c r="AH18" s="43">
        <f t="shared" si="1"/>
        <v>1.0327977651216991</v>
      </c>
      <c r="AI18" s="43">
        <f t="shared" si="2"/>
        <v>0.87509244802366659</v>
      </c>
      <c r="AJ18" s="43">
        <f t="shared" si="3"/>
        <v>0.79187448988845555</v>
      </c>
      <c r="AK18" s="43">
        <f>'30.06.2018'!O18+'30.06.2018'!Q18</f>
        <v>3.8280000000000003</v>
      </c>
    </row>
    <row r="19" spans="1:37" x14ac:dyDescent="0.25">
      <c r="A19" s="50" t="s">
        <v>40</v>
      </c>
      <c r="B19" s="42">
        <v>43.003</v>
      </c>
      <c r="C19" s="42">
        <v>30.690999999999999</v>
      </c>
      <c r="D19" s="42">
        <v>0</v>
      </c>
      <c r="E19" s="42">
        <v>35.256</v>
      </c>
      <c r="F19" s="42">
        <v>29.937000000000001</v>
      </c>
      <c r="G19" s="42">
        <v>0</v>
      </c>
      <c r="H19" s="42"/>
      <c r="I19" s="42">
        <v>0.88</v>
      </c>
      <c r="J19" s="42">
        <v>1.06</v>
      </c>
      <c r="K19" s="42">
        <v>1.64</v>
      </c>
      <c r="L19" s="42">
        <v>1.97</v>
      </c>
      <c r="M19" s="42">
        <v>1.06</v>
      </c>
      <c r="N19" s="42">
        <v>1.27</v>
      </c>
      <c r="O19" s="42">
        <v>1.97</v>
      </c>
      <c r="P19" s="42">
        <v>2.36</v>
      </c>
      <c r="Q19" s="42">
        <v>37.817999999999998</v>
      </c>
      <c r="R19" s="42">
        <v>32.036999999999999</v>
      </c>
      <c r="S19" s="42">
        <v>0</v>
      </c>
      <c r="T19" s="42">
        <v>57.792999999999999</v>
      </c>
      <c r="U19" s="42">
        <v>56.536999999999999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f t="shared" si="4"/>
        <v>0</v>
      </c>
      <c r="AD19" s="42">
        <f t="shared" si="5"/>
        <v>0</v>
      </c>
      <c r="AE19" s="42">
        <f t="shared" si="6"/>
        <v>0</v>
      </c>
      <c r="AF19" s="42">
        <f t="shared" si="7"/>
        <v>0</v>
      </c>
      <c r="AG19" s="43">
        <f t="shared" si="0"/>
        <v>0.87942701671976364</v>
      </c>
      <c r="AH19" s="43">
        <f t="shared" si="1"/>
        <v>1.639238711141366</v>
      </c>
      <c r="AI19" s="43">
        <f t="shared" si="2"/>
        <v>1.0438565051643804</v>
      </c>
      <c r="AJ19" s="43">
        <f t="shared" si="3"/>
        <v>1.8885325850953669</v>
      </c>
      <c r="AK19" s="43">
        <f>'30.06.2018'!O19+'30.06.2018'!Q19</f>
        <v>4.3680000000000003</v>
      </c>
    </row>
    <row r="20" spans="1:37" x14ac:dyDescent="0.25">
      <c r="A20" s="50" t="s">
        <v>41</v>
      </c>
      <c r="B20" s="42">
        <v>11.505000000000001</v>
      </c>
      <c r="C20" s="42">
        <v>44.930999999999997</v>
      </c>
      <c r="D20" s="42">
        <v>0</v>
      </c>
      <c r="E20" s="42">
        <v>9.4499999999999993</v>
      </c>
      <c r="F20" s="42">
        <v>43.003999999999998</v>
      </c>
      <c r="G20" s="42">
        <v>0</v>
      </c>
      <c r="H20" s="42"/>
      <c r="I20" s="42">
        <v>1</v>
      </c>
      <c r="J20" s="42">
        <v>1</v>
      </c>
      <c r="K20" s="42">
        <v>2.08</v>
      </c>
      <c r="L20" s="42">
        <v>2.08</v>
      </c>
      <c r="M20" s="42">
        <v>1.2</v>
      </c>
      <c r="N20" s="42">
        <v>1.2</v>
      </c>
      <c r="O20" s="42">
        <v>2.496</v>
      </c>
      <c r="P20" s="42">
        <v>2.496</v>
      </c>
      <c r="Q20" s="42">
        <v>11.311999999999999</v>
      </c>
      <c r="R20" s="42">
        <v>43.954999999999998</v>
      </c>
      <c r="S20" s="42">
        <v>0</v>
      </c>
      <c r="T20" s="42">
        <v>19.655999999999999</v>
      </c>
      <c r="U20" s="42">
        <v>89.447999999999993</v>
      </c>
      <c r="V20" s="42">
        <v>0</v>
      </c>
      <c r="W20" s="42">
        <v>6.2229999999999999</v>
      </c>
      <c r="X20" s="42">
        <v>1.135</v>
      </c>
      <c r="Y20" s="42">
        <v>0</v>
      </c>
      <c r="Z20" s="42">
        <v>1.444</v>
      </c>
      <c r="AA20" s="42">
        <v>7.02</v>
      </c>
      <c r="AB20" s="42">
        <v>0</v>
      </c>
      <c r="AC20" s="42">
        <f t="shared" si="4"/>
        <v>0.54089526292916124</v>
      </c>
      <c r="AD20" s="42">
        <f t="shared" si="5"/>
        <v>0.1528042328042328</v>
      </c>
      <c r="AE20" s="42">
        <f t="shared" si="6"/>
        <v>2.5260955687609891E-2</v>
      </c>
      <c r="AF20" s="42">
        <f t="shared" si="7"/>
        <v>0.16324062877871826</v>
      </c>
      <c r="AG20" s="43">
        <f t="shared" si="0"/>
        <v>1.5241199478487613</v>
      </c>
      <c r="AH20" s="43">
        <f t="shared" si="1"/>
        <v>2.2328042328042326</v>
      </c>
      <c r="AI20" s="43">
        <f t="shared" si="2"/>
        <v>1.0035387594311278</v>
      </c>
      <c r="AJ20" s="43">
        <f t="shared" si="3"/>
        <v>2.2432331876104548</v>
      </c>
      <c r="AK20" s="43">
        <f>'30.06.2018'!O20+'30.06.2018'!Q20</f>
        <v>3.9980000000000002</v>
      </c>
    </row>
    <row r="21" spans="1:37" x14ac:dyDescent="0.25">
      <c r="A21" s="60" t="s">
        <v>42</v>
      </c>
      <c r="B21" s="42" t="s">
        <v>72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3"/>
      <c r="AH21" s="43"/>
      <c r="AI21" s="43"/>
      <c r="AJ21" s="43"/>
      <c r="AK21" s="43">
        <f>'30.06.2018'!O21+'30.06.2018'!Q21</f>
        <v>3.1247348332871505</v>
      </c>
    </row>
    <row r="22" spans="1:37" x14ac:dyDescent="0.25">
      <c r="A22" s="50" t="s">
        <v>43</v>
      </c>
      <c r="B22" s="42">
        <v>197.55199999999999</v>
      </c>
      <c r="C22" s="42">
        <v>138.773</v>
      </c>
      <c r="D22" s="42">
        <v>0</v>
      </c>
      <c r="E22" s="42">
        <v>197.649</v>
      </c>
      <c r="F22" s="42">
        <v>184.97</v>
      </c>
      <c r="G22" s="42">
        <v>0</v>
      </c>
      <c r="H22" s="42"/>
      <c r="I22" s="57">
        <f>Q22/B22</f>
        <v>0.87777395318700902</v>
      </c>
      <c r="J22" s="57">
        <f>R22/C22</f>
        <v>0.94025494872921966</v>
      </c>
      <c r="K22" s="57">
        <f>T22/E22</f>
        <v>1.6651235270605973</v>
      </c>
      <c r="L22" s="57">
        <f>U22/F22</f>
        <v>2.1628588419743742</v>
      </c>
      <c r="M22" s="43">
        <f>I22*1.2</f>
        <v>1.0533287438244108</v>
      </c>
      <c r="N22" s="43">
        <f>J22*1.2</f>
        <v>1.1283059384750636</v>
      </c>
      <c r="O22" s="43">
        <f>K22*1.2</f>
        <v>1.9981482324727167</v>
      </c>
      <c r="P22" s="43">
        <f>L22*1.2</f>
        <v>2.5954306103692488</v>
      </c>
      <c r="Q22" s="42">
        <v>173.40600000000001</v>
      </c>
      <c r="R22" s="42">
        <v>130.482</v>
      </c>
      <c r="S22" s="42">
        <v>0</v>
      </c>
      <c r="T22" s="42">
        <v>329.11</v>
      </c>
      <c r="U22" s="42">
        <v>400.06400000000002</v>
      </c>
      <c r="V22" s="42">
        <v>0</v>
      </c>
      <c r="W22" s="42">
        <v>1.169</v>
      </c>
      <c r="X22" s="42">
        <v>0.20300000000000001</v>
      </c>
      <c r="Y22" s="42">
        <v>0</v>
      </c>
      <c r="Z22" s="42">
        <v>1.1639999999999999</v>
      </c>
      <c r="AA22" s="42">
        <v>0.17499999999999999</v>
      </c>
      <c r="AB22" s="42"/>
      <c r="AC22" s="42">
        <f t="shared" si="4"/>
        <v>5.9174293350611491E-3</v>
      </c>
      <c r="AD22" s="42">
        <f t="shared" si="5"/>
        <v>5.889227873654812E-3</v>
      </c>
      <c r="AE22" s="42">
        <f t="shared" si="6"/>
        <v>1.4628205774898577E-3</v>
      </c>
      <c r="AF22" s="42">
        <f t="shared" si="7"/>
        <v>9.4609936746499425E-4</v>
      </c>
      <c r="AG22" s="43">
        <f t="shared" si="0"/>
        <v>0.88369138252207025</v>
      </c>
      <c r="AH22" s="43">
        <f t="shared" si="1"/>
        <v>1.6710127549342522</v>
      </c>
      <c r="AI22" s="43">
        <f t="shared" si="2"/>
        <v>0.94171776930670958</v>
      </c>
      <c r="AJ22" s="43">
        <f t="shared" si="3"/>
        <v>2.1638049413418394</v>
      </c>
      <c r="AK22" s="43">
        <f>'30.06.2018'!O22+'30.06.2018'!Q22</f>
        <v>3.8159999999999998</v>
      </c>
    </row>
    <row r="23" spans="1:37" x14ac:dyDescent="0.25">
      <c r="A23" s="50" t="s">
        <v>44</v>
      </c>
      <c r="B23" s="42">
        <v>27.053999999999998</v>
      </c>
      <c r="C23" s="42">
        <v>8.9260000000000002</v>
      </c>
      <c r="D23" s="42">
        <v>0</v>
      </c>
      <c r="E23" s="42">
        <v>24.202999999999999</v>
      </c>
      <c r="F23" s="42">
        <v>3.0680000000000001</v>
      </c>
      <c r="G23" s="42">
        <v>0</v>
      </c>
      <c r="H23" s="42"/>
      <c r="I23" s="42">
        <v>0.8</v>
      </c>
      <c r="J23" s="42">
        <v>0.8</v>
      </c>
      <c r="K23" s="42">
        <v>1.1399999999999999</v>
      </c>
      <c r="L23" s="42">
        <v>1.1399999999999999</v>
      </c>
      <c r="M23" s="42">
        <v>0.96</v>
      </c>
      <c r="N23" s="42">
        <v>0.96</v>
      </c>
      <c r="O23" s="42">
        <v>1.37</v>
      </c>
      <c r="P23" s="42">
        <v>1.37</v>
      </c>
      <c r="Q23" s="42">
        <v>20.622</v>
      </c>
      <c r="R23" s="42">
        <v>8.1769999999999996</v>
      </c>
      <c r="S23" s="42">
        <v>0</v>
      </c>
      <c r="T23" s="42">
        <v>26.148</v>
      </c>
      <c r="U23" s="42">
        <v>4.976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f t="shared" si="4"/>
        <v>0</v>
      </c>
      <c r="AD23" s="42">
        <f t="shared" si="5"/>
        <v>0</v>
      </c>
      <c r="AE23" s="42">
        <f t="shared" si="6"/>
        <v>0</v>
      </c>
      <c r="AF23" s="42">
        <f t="shared" si="7"/>
        <v>0</v>
      </c>
      <c r="AG23" s="43">
        <f t="shared" si="0"/>
        <v>0.76225327123530717</v>
      </c>
      <c r="AH23" s="43">
        <f t="shared" si="1"/>
        <v>1.0803619386026526</v>
      </c>
      <c r="AI23" s="43">
        <f t="shared" si="2"/>
        <v>0.9160878332959892</v>
      </c>
      <c r="AJ23" s="43">
        <f t="shared" si="3"/>
        <v>1.621903520208605</v>
      </c>
      <c r="AK23" s="43">
        <f>'30.06.2018'!O23+'30.06.2018'!Q23</f>
        <v>3.6</v>
      </c>
    </row>
    <row r="24" spans="1:37" x14ac:dyDescent="0.25">
      <c r="A24" s="50" t="s">
        <v>45</v>
      </c>
      <c r="B24" s="42">
        <v>86.745000000000005</v>
      </c>
      <c r="C24" s="42">
        <v>30.204999999999998</v>
      </c>
      <c r="D24" s="42">
        <v>1.0680000000000001</v>
      </c>
      <c r="E24" s="42">
        <v>75.878</v>
      </c>
      <c r="F24" s="42">
        <v>31.818999999999999</v>
      </c>
      <c r="G24" s="42">
        <v>0</v>
      </c>
      <c r="H24" s="42"/>
      <c r="I24" s="42">
        <v>1.1100000000000001</v>
      </c>
      <c r="J24" s="42">
        <v>1.1100000000000001</v>
      </c>
      <c r="K24" s="42">
        <v>1.42</v>
      </c>
      <c r="L24" s="42">
        <v>1.42</v>
      </c>
      <c r="M24" s="42">
        <v>1.3320000000000001</v>
      </c>
      <c r="N24" s="42">
        <v>1.3320000000000001</v>
      </c>
      <c r="O24" s="42">
        <v>1.704</v>
      </c>
      <c r="P24" s="42">
        <v>1.704</v>
      </c>
      <c r="Q24" s="42">
        <v>94.081999999999994</v>
      </c>
      <c r="R24" s="42">
        <v>32.622</v>
      </c>
      <c r="S24" s="42">
        <v>1.151</v>
      </c>
      <c r="T24" s="42">
        <v>104.221</v>
      </c>
      <c r="U24" s="42">
        <v>43.646000000000001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f t="shared" si="4"/>
        <v>0</v>
      </c>
      <c r="AD24" s="42">
        <f t="shared" si="5"/>
        <v>0</v>
      </c>
      <c r="AE24" s="42">
        <f t="shared" si="6"/>
        <v>0</v>
      </c>
      <c r="AF24" s="42">
        <f t="shared" si="7"/>
        <v>0</v>
      </c>
      <c r="AG24" s="43">
        <f t="shared" si="0"/>
        <v>1.0845812438757276</v>
      </c>
      <c r="AH24" s="43">
        <f t="shared" si="1"/>
        <v>1.373533830622842</v>
      </c>
      <c r="AI24" s="43">
        <f t="shared" si="2"/>
        <v>1.080019864260884</v>
      </c>
      <c r="AJ24" s="43">
        <f t="shared" si="3"/>
        <v>1.3716961563845502</v>
      </c>
      <c r="AK24" s="43">
        <f>'30.06.2018'!O24+'30.06.2018'!Q24</f>
        <v>4.1483999999999996</v>
      </c>
    </row>
    <row r="25" spans="1:37" x14ac:dyDescent="0.25">
      <c r="A25" s="50" t="s">
        <v>46</v>
      </c>
      <c r="B25" s="42">
        <v>65.808000000000007</v>
      </c>
      <c r="C25" s="42">
        <v>30.744</v>
      </c>
      <c r="D25" s="42">
        <v>0</v>
      </c>
      <c r="E25" s="42">
        <v>62.63</v>
      </c>
      <c r="F25" s="42">
        <v>20.655000000000001</v>
      </c>
      <c r="G25" s="42"/>
      <c r="H25" s="42"/>
      <c r="I25" s="42">
        <v>0.89</v>
      </c>
      <c r="J25" s="42">
        <v>1.28</v>
      </c>
      <c r="K25" s="42">
        <v>0.89</v>
      </c>
      <c r="L25" s="42">
        <v>1.28</v>
      </c>
      <c r="M25" s="42">
        <v>1.0680000000000001</v>
      </c>
      <c r="N25" s="42">
        <v>1.536</v>
      </c>
      <c r="O25" s="42">
        <v>1.0680000000000001</v>
      </c>
      <c r="P25" s="42">
        <v>1.536</v>
      </c>
      <c r="Q25" s="42">
        <v>58.569000000000003</v>
      </c>
      <c r="R25" s="42">
        <v>39.351999999999997</v>
      </c>
      <c r="S25" s="42">
        <v>0</v>
      </c>
      <c r="T25" s="42">
        <v>56.006</v>
      </c>
      <c r="U25" s="42">
        <v>30.353000000000002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f t="shared" si="4"/>
        <v>0</v>
      </c>
      <c r="AD25" s="42">
        <f t="shared" si="5"/>
        <v>0</v>
      </c>
      <c r="AE25" s="42">
        <f t="shared" si="6"/>
        <v>0</v>
      </c>
      <c r="AF25" s="42">
        <f t="shared" si="7"/>
        <v>0</v>
      </c>
      <c r="AG25" s="43">
        <f t="shared" si="0"/>
        <v>0.88999817651349378</v>
      </c>
      <c r="AH25" s="43">
        <f t="shared" si="1"/>
        <v>0.8942359891425834</v>
      </c>
      <c r="AI25" s="43">
        <f t="shared" si="2"/>
        <v>1.2799895914650012</v>
      </c>
      <c r="AJ25" s="43">
        <f t="shared" si="3"/>
        <v>1.469523117889131</v>
      </c>
      <c r="AK25" s="43">
        <f>'30.06.2018'!O25+'30.06.2018'!Q25</f>
        <v>2.7</v>
      </c>
    </row>
    <row r="26" spans="1:37" x14ac:dyDescent="0.25">
      <c r="A26" s="50" t="s">
        <v>47</v>
      </c>
      <c r="B26" s="42">
        <v>583.51300000000003</v>
      </c>
      <c r="C26" s="42">
        <v>489.33699999999999</v>
      </c>
      <c r="D26" s="42">
        <v>0</v>
      </c>
      <c r="E26" s="42">
        <v>571.53099999999995</v>
      </c>
      <c r="F26" s="42">
        <v>513.67399999999998</v>
      </c>
      <c r="G26" s="42">
        <v>0</v>
      </c>
      <c r="H26" s="42"/>
      <c r="I26" s="42">
        <v>0.75</v>
      </c>
      <c r="J26" s="42">
        <v>0.75</v>
      </c>
      <c r="K26" s="42">
        <v>1.24</v>
      </c>
      <c r="L26" s="42">
        <v>1.24</v>
      </c>
      <c r="M26" s="42">
        <v>0.9</v>
      </c>
      <c r="N26" s="42">
        <v>0.9</v>
      </c>
      <c r="O26" s="42">
        <v>1.49</v>
      </c>
      <c r="P26" s="42">
        <v>1.49</v>
      </c>
      <c r="Q26" s="42">
        <v>441.22699999999998</v>
      </c>
      <c r="R26" s="42">
        <v>321.84500000000003</v>
      </c>
      <c r="S26" s="42">
        <v>0</v>
      </c>
      <c r="T26" s="42">
        <v>703.88400000000001</v>
      </c>
      <c r="U26" s="42">
        <v>570.30499999999995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f t="shared" si="4"/>
        <v>0</v>
      </c>
      <c r="AD26" s="42">
        <f t="shared" si="5"/>
        <v>0</v>
      </c>
      <c r="AE26" s="42">
        <f t="shared" si="6"/>
        <v>0</v>
      </c>
      <c r="AF26" s="42">
        <f t="shared" si="7"/>
        <v>0</v>
      </c>
      <c r="AG26" s="43">
        <f t="shared" si="0"/>
        <v>0.75615624673314896</v>
      </c>
      <c r="AH26" s="43">
        <f t="shared" si="1"/>
        <v>1.2315762399589876</v>
      </c>
      <c r="AI26" s="43">
        <f t="shared" si="2"/>
        <v>0.65771646125267458</v>
      </c>
      <c r="AJ26" s="43">
        <f t="shared" si="3"/>
        <v>1.1102469659745284</v>
      </c>
      <c r="AK26" s="43">
        <f>'30.06.2018'!O26+'30.06.2018'!Q26</f>
        <v>3.516</v>
      </c>
    </row>
    <row r="27" spans="1:37" x14ac:dyDescent="0.25">
      <c r="A27" s="50" t="s">
        <v>48</v>
      </c>
      <c r="B27" s="42">
        <v>34.863</v>
      </c>
      <c r="C27" s="42">
        <v>12.739000000000001</v>
      </c>
      <c r="D27" s="42">
        <v>0</v>
      </c>
      <c r="E27" s="42">
        <v>41.622</v>
      </c>
      <c r="F27" s="42">
        <v>103.999</v>
      </c>
      <c r="G27" s="42">
        <v>0</v>
      </c>
      <c r="H27" s="42"/>
      <c r="I27" s="42">
        <v>0.95</v>
      </c>
      <c r="J27" s="42">
        <v>1.05</v>
      </c>
      <c r="K27" s="42">
        <v>1.2</v>
      </c>
      <c r="L27" s="42">
        <v>1.35</v>
      </c>
      <c r="M27" s="42">
        <v>1.1399999999999999</v>
      </c>
      <c r="N27" s="42">
        <v>1.26</v>
      </c>
      <c r="O27" s="42">
        <v>1.44</v>
      </c>
      <c r="P27" s="42">
        <v>1.62</v>
      </c>
      <c r="Q27" s="42">
        <v>33.119</v>
      </c>
      <c r="R27" s="42">
        <v>13.375999999999999</v>
      </c>
      <c r="S27" s="42">
        <v>0</v>
      </c>
      <c r="T27" s="42">
        <v>49.945999999999998</v>
      </c>
      <c r="U27" s="42">
        <v>151.82400000000001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f t="shared" si="4"/>
        <v>0</v>
      </c>
      <c r="AD27" s="42">
        <f t="shared" si="5"/>
        <v>0</v>
      </c>
      <c r="AE27" s="42">
        <f t="shared" si="6"/>
        <v>0</v>
      </c>
      <c r="AF27" s="42">
        <f t="shared" si="7"/>
        <v>0</v>
      </c>
      <c r="AG27" s="43">
        <f>(Q27+W27)/B27</f>
        <v>0.94997561885093085</v>
      </c>
      <c r="AH27" s="43">
        <f>(T27+Z27)/E27</f>
        <v>1.199990389697756</v>
      </c>
      <c r="AI27" s="43">
        <f>(R27+X27)/C27</f>
        <v>1.0500039249548629</v>
      </c>
      <c r="AJ27" s="43">
        <f>(U27+V27+AA27+AB27)/(F27+G27)</f>
        <v>1.4598601909633748</v>
      </c>
      <c r="AK27" s="43">
        <f>'30.06.2018'!O27+'30.06.2018'!Q27</f>
        <v>2.6760000000000002</v>
      </c>
    </row>
    <row r="28" spans="1:37" x14ac:dyDescent="0.25">
      <c r="A28" s="60" t="s">
        <v>49</v>
      </c>
      <c r="B28" s="42">
        <v>86.088999999999999</v>
      </c>
      <c r="C28" s="42">
        <v>29.715</v>
      </c>
      <c r="D28" s="42">
        <v>1.278</v>
      </c>
      <c r="E28" s="42">
        <v>82.031999999999996</v>
      </c>
      <c r="F28" s="42">
        <v>161.767</v>
      </c>
      <c r="G28" s="42">
        <v>6.4000000000000001E-2</v>
      </c>
      <c r="H28" s="42"/>
      <c r="I28" s="42">
        <v>0.62</v>
      </c>
      <c r="J28" s="42">
        <v>0.9</v>
      </c>
      <c r="K28" s="42">
        <v>1.22</v>
      </c>
      <c r="L28" s="42">
        <v>1.38</v>
      </c>
      <c r="M28" s="42">
        <v>0.74399999999999999</v>
      </c>
      <c r="N28" s="42"/>
      <c r="O28" s="42">
        <v>1.464</v>
      </c>
      <c r="P28" s="42"/>
      <c r="Q28" s="42">
        <v>53.636000000000003</v>
      </c>
      <c r="R28" s="42">
        <v>26.614999999999998</v>
      </c>
      <c r="S28" s="42">
        <v>1.1499999999999999</v>
      </c>
      <c r="T28" s="42">
        <v>100.179</v>
      </c>
      <c r="U28" s="42">
        <v>239.465</v>
      </c>
      <c r="V28" s="42">
        <v>8.7999999999999995E-2</v>
      </c>
      <c r="W28" s="42"/>
      <c r="X28" s="42"/>
      <c r="Y28" s="42"/>
      <c r="Z28" s="42"/>
      <c r="AA28" s="42"/>
      <c r="AB28" s="42"/>
      <c r="AC28" s="42">
        <f t="shared" si="4"/>
        <v>0</v>
      </c>
      <c r="AD28" s="42">
        <f t="shared" si="5"/>
        <v>0</v>
      </c>
      <c r="AE28" s="42">
        <f t="shared" si="6"/>
        <v>0</v>
      </c>
      <c r="AF28" s="42">
        <f t="shared" si="7"/>
        <v>0</v>
      </c>
      <c r="AG28" s="43">
        <f t="shared" ref="AG28:AG46" si="17">(Q28+W28)/B28</f>
        <v>0.62302965535666577</v>
      </c>
      <c r="AH28" s="43">
        <f t="shared" ref="AH28:AH46" si="18">(T28+Z28)/E28</f>
        <v>1.221218548858982</v>
      </c>
      <c r="AI28" s="43">
        <f t="shared" ref="AI28:AI46" si="19">(R28+X28)/C28</f>
        <v>0.89567558472152109</v>
      </c>
      <c r="AJ28" s="43">
        <f t="shared" ref="AJ28:AJ46" si="20">(U28+V28+AA28+AB28)/(F28+G28)</f>
        <v>1.4802664508036163</v>
      </c>
      <c r="AK28" s="43">
        <f>'30.06.2018'!O28+'30.06.2018'!Q28</f>
        <v>2.82</v>
      </c>
    </row>
    <row r="29" spans="1:37" x14ac:dyDescent="0.25">
      <c r="A29" s="50" t="s">
        <v>50</v>
      </c>
      <c r="B29" s="42">
        <v>202.804</v>
      </c>
      <c r="C29" s="42">
        <v>88.013999999999996</v>
      </c>
      <c r="D29" s="42">
        <v>0</v>
      </c>
      <c r="E29" s="42">
        <v>201.33500000000001</v>
      </c>
      <c r="F29" s="42">
        <v>364.75099999999998</v>
      </c>
      <c r="G29" s="42">
        <v>0</v>
      </c>
      <c r="H29" s="42"/>
      <c r="I29" s="42">
        <v>0.76400000000000001</v>
      </c>
      <c r="J29" s="42">
        <v>0.76400000000000001</v>
      </c>
      <c r="K29" s="42">
        <v>0.64500000000000002</v>
      </c>
      <c r="L29" s="42">
        <v>0.64500000000000002</v>
      </c>
      <c r="M29" s="42">
        <v>0.91700000000000004</v>
      </c>
      <c r="N29" s="42">
        <v>0.91700000000000004</v>
      </c>
      <c r="O29" s="42">
        <v>0.77400000000000002</v>
      </c>
      <c r="P29" s="42">
        <v>0.77400000000000002</v>
      </c>
      <c r="Q29" s="42">
        <v>154.94200000000001</v>
      </c>
      <c r="R29" s="42">
        <v>67.242999999999995</v>
      </c>
      <c r="S29" s="42">
        <v>0</v>
      </c>
      <c r="T29" s="42">
        <v>129.86099999999999</v>
      </c>
      <c r="U29" s="42">
        <v>235.26400000000001</v>
      </c>
      <c r="V29" s="42">
        <v>0</v>
      </c>
      <c r="W29" s="42"/>
      <c r="X29" s="42"/>
      <c r="Y29" s="42"/>
      <c r="Z29" s="42"/>
      <c r="AA29" s="42"/>
      <c r="AB29" s="42"/>
      <c r="AC29" s="42">
        <f t="shared" si="4"/>
        <v>0</v>
      </c>
      <c r="AD29" s="42">
        <f t="shared" si="5"/>
        <v>0</v>
      </c>
      <c r="AE29" s="42">
        <f t="shared" si="6"/>
        <v>0</v>
      </c>
      <c r="AF29" s="42">
        <f t="shared" si="7"/>
        <v>0</v>
      </c>
      <c r="AG29" s="43">
        <f t="shared" si="17"/>
        <v>0.76399873769748139</v>
      </c>
      <c r="AH29" s="43">
        <f t="shared" si="18"/>
        <v>0.64499962748652739</v>
      </c>
      <c r="AI29" s="43">
        <f t="shared" si="19"/>
        <v>0.76400345399595515</v>
      </c>
      <c r="AJ29" s="43">
        <f t="shared" si="20"/>
        <v>0.64499891706945289</v>
      </c>
      <c r="AK29" s="43">
        <f>'30.06.2018'!O29+'30.06.2018'!Q29</f>
        <v>2.2800000000000002</v>
      </c>
    </row>
    <row r="30" spans="1:37" x14ac:dyDescent="0.25">
      <c r="A30" s="50" t="s">
        <v>51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3"/>
      <c r="AH30" s="43"/>
      <c r="AI30" s="43"/>
      <c r="AJ30" s="43"/>
      <c r="AK30" s="43">
        <f>'30.06.2018'!O30+'30.06.2018'!Q30</f>
        <v>5.04</v>
      </c>
    </row>
    <row r="31" spans="1:37" x14ac:dyDescent="0.25">
      <c r="A31" s="50" t="s">
        <v>52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3"/>
      <c r="AH31" s="43"/>
      <c r="AI31" s="43"/>
      <c r="AJ31" s="43"/>
      <c r="AK31" s="43">
        <f>'30.06.2018'!O31+'30.06.2018'!Q31</f>
        <v>2.6892</v>
      </c>
    </row>
    <row r="32" spans="1:37" x14ac:dyDescent="0.25">
      <c r="A32" s="50" t="s">
        <v>53</v>
      </c>
      <c r="B32" s="42">
        <v>82.738</v>
      </c>
      <c r="C32" s="42">
        <v>47.920999999999999</v>
      </c>
      <c r="D32" s="42">
        <v>0</v>
      </c>
      <c r="E32" s="42">
        <v>78.588999999999999</v>
      </c>
      <c r="F32" s="42">
        <v>75.173000000000002</v>
      </c>
      <c r="G32" s="42">
        <v>0</v>
      </c>
      <c r="H32" s="42"/>
      <c r="I32" s="42">
        <v>0.71</v>
      </c>
      <c r="J32" s="42">
        <v>0.71</v>
      </c>
      <c r="K32" s="42">
        <v>0.94</v>
      </c>
      <c r="L32" s="42">
        <v>0.94</v>
      </c>
      <c r="M32" s="42">
        <v>0.85</v>
      </c>
      <c r="N32" s="42">
        <v>0.85</v>
      </c>
      <c r="O32" s="42">
        <v>1.1299999999999999</v>
      </c>
      <c r="P32" s="42">
        <v>1.1299999999999999</v>
      </c>
      <c r="Q32" s="42">
        <v>60.081000000000003</v>
      </c>
      <c r="R32" s="42">
        <v>34.343000000000004</v>
      </c>
      <c r="S32" s="42">
        <v>0</v>
      </c>
      <c r="T32" s="42">
        <v>71.887</v>
      </c>
      <c r="U32" s="42">
        <v>70.387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f t="shared" si="4"/>
        <v>0</v>
      </c>
      <c r="AD32" s="42">
        <f t="shared" si="5"/>
        <v>0</v>
      </c>
      <c r="AE32" s="42">
        <f t="shared" si="6"/>
        <v>0</v>
      </c>
      <c r="AF32" s="42">
        <f t="shared" si="7"/>
        <v>0</v>
      </c>
      <c r="AG32" s="43">
        <f t="shared" si="17"/>
        <v>0.72615968478812642</v>
      </c>
      <c r="AH32" s="43">
        <f t="shared" si="18"/>
        <v>0.91472088969194165</v>
      </c>
      <c r="AI32" s="43">
        <f t="shared" si="19"/>
        <v>0.71665866739007955</v>
      </c>
      <c r="AJ32" s="43">
        <f t="shared" si="20"/>
        <v>0.93633352400462933</v>
      </c>
      <c r="AK32" s="43">
        <f>'30.06.2018'!O32+'30.06.2018'!Q32</f>
        <v>3.1008</v>
      </c>
    </row>
    <row r="33" spans="1:37" x14ac:dyDescent="0.25">
      <c r="A33" s="50" t="s">
        <v>54</v>
      </c>
      <c r="B33" s="42">
        <v>64.039000000000001</v>
      </c>
      <c r="C33" s="42">
        <v>43.48</v>
      </c>
      <c r="D33" s="42"/>
      <c r="E33" s="42">
        <v>50.304000000000002</v>
      </c>
      <c r="F33" s="42">
        <v>116.218</v>
      </c>
      <c r="G33" s="42"/>
      <c r="H33" s="42"/>
      <c r="I33" s="42">
        <v>1.1399999999999999</v>
      </c>
      <c r="J33" s="42">
        <v>1.29</v>
      </c>
      <c r="K33" s="42">
        <v>1.1399999999999999</v>
      </c>
      <c r="L33" s="42">
        <v>2</v>
      </c>
      <c r="M33" s="42">
        <v>1.3680000000000001</v>
      </c>
      <c r="N33" s="42">
        <v>1.548</v>
      </c>
      <c r="O33" s="42">
        <v>1.3680000000000001</v>
      </c>
      <c r="P33" s="42">
        <v>2.4</v>
      </c>
      <c r="Q33" s="42">
        <v>72.759</v>
      </c>
      <c r="R33" s="42">
        <v>56.183</v>
      </c>
      <c r="S33" s="42"/>
      <c r="T33" s="42">
        <v>57.56</v>
      </c>
      <c r="U33" s="42">
        <v>232.012</v>
      </c>
      <c r="V33" s="42"/>
      <c r="W33" s="42"/>
      <c r="X33" s="42"/>
      <c r="Y33" s="42"/>
      <c r="Z33" s="42"/>
      <c r="AA33" s="42"/>
      <c r="AB33" s="42"/>
      <c r="AC33" s="42">
        <v>0</v>
      </c>
      <c r="AD33" s="42">
        <v>0</v>
      </c>
      <c r="AE33" s="42">
        <v>0</v>
      </c>
      <c r="AF33" s="42">
        <v>0</v>
      </c>
      <c r="AG33" s="43">
        <f t="shared" si="17"/>
        <v>1.1361670232202252</v>
      </c>
      <c r="AH33" s="43">
        <f t="shared" si="18"/>
        <v>1.1442430025445292</v>
      </c>
      <c r="AI33" s="43">
        <f t="shared" si="19"/>
        <v>1.2921573137074518</v>
      </c>
      <c r="AJ33" s="43">
        <f t="shared" si="20"/>
        <v>1.9963516839043864</v>
      </c>
      <c r="AK33" s="43">
        <f>'30.06.2018'!O33+'30.06.2018'!Q33</f>
        <v>2.1120000000000001</v>
      </c>
    </row>
    <row r="34" spans="1:37" x14ac:dyDescent="0.25">
      <c r="A34" s="50" t="s">
        <v>55</v>
      </c>
      <c r="B34" s="42">
        <v>279.01499999999999</v>
      </c>
      <c r="C34" s="42">
        <v>35.755000000000003</v>
      </c>
      <c r="D34" s="42">
        <v>0</v>
      </c>
      <c r="E34" s="42">
        <v>278.822</v>
      </c>
      <c r="F34" s="42">
        <v>89.075999999999993</v>
      </c>
      <c r="G34" s="42">
        <v>0</v>
      </c>
      <c r="H34" s="42">
        <v>331.53100000000001</v>
      </c>
      <c r="I34" s="42">
        <v>0.77</v>
      </c>
      <c r="J34" s="42">
        <v>0.89</v>
      </c>
      <c r="K34" s="42">
        <v>0.59</v>
      </c>
      <c r="L34" s="42">
        <v>0.75</v>
      </c>
      <c r="M34" s="42">
        <v>0.92400000000000004</v>
      </c>
      <c r="N34" s="42">
        <v>1.0680000000000001</v>
      </c>
      <c r="O34" s="42">
        <v>0.70799999999999996</v>
      </c>
      <c r="P34" s="42">
        <v>0.9</v>
      </c>
      <c r="Q34" s="42">
        <v>212.327</v>
      </c>
      <c r="R34" s="42">
        <v>31.821999999999999</v>
      </c>
      <c r="S34" s="42">
        <v>0</v>
      </c>
      <c r="T34" s="42">
        <v>162.58099999999999</v>
      </c>
      <c r="U34" s="42">
        <v>76.38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f t="shared" si="4"/>
        <v>0</v>
      </c>
      <c r="AD34" s="42">
        <f t="shared" si="5"/>
        <v>0</v>
      </c>
      <c r="AE34" s="42">
        <f t="shared" si="6"/>
        <v>0</v>
      </c>
      <c r="AF34" s="42">
        <f t="shared" si="7"/>
        <v>0</v>
      </c>
      <c r="AG34" s="43">
        <f t="shared" si="17"/>
        <v>0.76098776051466765</v>
      </c>
      <c r="AH34" s="43">
        <f t="shared" si="18"/>
        <v>0.58309961193879967</v>
      </c>
      <c r="AI34" s="43">
        <f t="shared" si="19"/>
        <v>0.89000139840581727</v>
      </c>
      <c r="AJ34" s="43">
        <f t="shared" si="20"/>
        <v>0.85747002559612018</v>
      </c>
      <c r="AK34" s="43">
        <f>'30.06.2018'!O34+'30.06.2018'!Q34</f>
        <v>3.3719999999999999</v>
      </c>
    </row>
    <row r="35" spans="1:37" x14ac:dyDescent="0.25">
      <c r="A35" s="50" t="s">
        <v>56</v>
      </c>
      <c r="B35" s="42">
        <v>85.986000000000004</v>
      </c>
      <c r="C35" s="42">
        <v>22.3</v>
      </c>
      <c r="D35" s="42">
        <v>0</v>
      </c>
      <c r="E35" s="42">
        <v>74.53</v>
      </c>
      <c r="F35" s="42">
        <v>21.016999999999999</v>
      </c>
      <c r="G35" s="42">
        <v>0</v>
      </c>
      <c r="H35" s="42">
        <v>87.019000000000005</v>
      </c>
      <c r="I35" s="42">
        <v>0.89</v>
      </c>
      <c r="J35" s="42">
        <v>1.69</v>
      </c>
      <c r="K35" s="42">
        <v>1.32</v>
      </c>
      <c r="L35" s="42">
        <v>2.5299999999999998</v>
      </c>
      <c r="M35" s="42">
        <v>1.0680000000000001</v>
      </c>
      <c r="N35" s="42">
        <v>2.028</v>
      </c>
      <c r="O35" s="42">
        <v>1.5840000000000001</v>
      </c>
      <c r="P35" s="42">
        <v>3.036</v>
      </c>
      <c r="Q35" s="42">
        <v>78.753</v>
      </c>
      <c r="R35" s="42">
        <v>34.359000000000002</v>
      </c>
      <c r="S35" s="42"/>
      <c r="T35" s="42">
        <v>101.633</v>
      </c>
      <c r="U35" s="42">
        <v>48.17</v>
      </c>
      <c r="V35" s="42"/>
      <c r="W35" s="42"/>
      <c r="X35" s="42"/>
      <c r="Y35" s="42"/>
      <c r="Z35" s="42"/>
      <c r="AA35" s="42"/>
      <c r="AB35" s="42"/>
      <c r="AC35" s="42">
        <f t="shared" si="4"/>
        <v>0</v>
      </c>
      <c r="AD35" s="42">
        <f t="shared" si="5"/>
        <v>0</v>
      </c>
      <c r="AE35" s="42">
        <f t="shared" si="6"/>
        <v>0</v>
      </c>
      <c r="AF35" s="42">
        <f t="shared" si="7"/>
        <v>0</v>
      </c>
      <c r="AG35" s="43">
        <f t="shared" si="17"/>
        <v>0.91588165515316444</v>
      </c>
      <c r="AH35" s="43">
        <f t="shared" si="18"/>
        <v>1.3636522205823158</v>
      </c>
      <c r="AI35" s="43">
        <f t="shared" si="19"/>
        <v>1.540762331838565</v>
      </c>
      <c r="AJ35" s="43">
        <f t="shared" si="20"/>
        <v>2.2919541323690349</v>
      </c>
      <c r="AK35" s="43">
        <f>'30.06.2018'!O35+'30.06.2018'!Q35</f>
        <v>2.08</v>
      </c>
    </row>
    <row r="36" spans="1:37" x14ac:dyDescent="0.25">
      <c r="A36" s="50" t="s">
        <v>57</v>
      </c>
      <c r="B36" s="42">
        <v>6860</v>
      </c>
      <c r="C36" s="42">
        <v>2735</v>
      </c>
      <c r="D36" s="42">
        <v>0</v>
      </c>
      <c r="E36" s="42">
        <v>6832</v>
      </c>
      <c r="F36" s="42">
        <v>5116</v>
      </c>
      <c r="G36" s="42">
        <v>0</v>
      </c>
      <c r="H36" s="42">
        <v>10903</v>
      </c>
      <c r="I36" s="42">
        <v>0.95</v>
      </c>
      <c r="J36" s="42">
        <v>2.3199999999999998</v>
      </c>
      <c r="K36" s="42">
        <v>0.78</v>
      </c>
      <c r="L36" s="42">
        <v>1.72</v>
      </c>
      <c r="M36" s="42">
        <v>1.1399999999999999</v>
      </c>
      <c r="N36" s="42">
        <v>2.78</v>
      </c>
      <c r="O36" s="42">
        <v>0.94</v>
      </c>
      <c r="P36" s="42">
        <v>2.06</v>
      </c>
      <c r="Q36" s="42">
        <v>6517</v>
      </c>
      <c r="R36" s="42">
        <v>5806</v>
      </c>
      <c r="S36" s="42">
        <v>0</v>
      </c>
      <c r="T36" s="42">
        <v>5329</v>
      </c>
      <c r="U36" s="42">
        <v>7493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f t="shared" si="4"/>
        <v>0</v>
      </c>
      <c r="AD36" s="42">
        <f t="shared" si="5"/>
        <v>0</v>
      </c>
      <c r="AE36" s="42">
        <f t="shared" si="6"/>
        <v>0</v>
      </c>
      <c r="AF36" s="42">
        <f t="shared" si="7"/>
        <v>0</v>
      </c>
      <c r="AG36" s="43">
        <f t="shared" si="17"/>
        <v>0.95</v>
      </c>
      <c r="AH36" s="43">
        <f t="shared" si="18"/>
        <v>0.78000585480093676</v>
      </c>
      <c r="AI36" s="43">
        <f t="shared" si="19"/>
        <v>2.122851919561243</v>
      </c>
      <c r="AJ36" s="43">
        <f t="shared" si="20"/>
        <v>1.4646207974980454</v>
      </c>
      <c r="AK36" s="43">
        <f>'30.06.2018'!O36+'30.06.2018'!Q36</f>
        <v>2.496</v>
      </c>
    </row>
    <row r="37" spans="1:37" x14ac:dyDescent="0.25">
      <c r="A37" s="50" t="s">
        <v>58</v>
      </c>
      <c r="B37" s="42">
        <v>63.982999999999997</v>
      </c>
      <c r="C37" s="42">
        <v>39.924999999999997</v>
      </c>
      <c r="D37" s="42">
        <v>0</v>
      </c>
      <c r="E37" s="42">
        <v>56.715000000000003</v>
      </c>
      <c r="F37" s="42">
        <v>39.075000000000003</v>
      </c>
      <c r="G37" s="42">
        <v>0</v>
      </c>
      <c r="H37" s="42"/>
      <c r="I37" s="42">
        <v>0.89</v>
      </c>
      <c r="J37" s="42">
        <v>1.05</v>
      </c>
      <c r="K37" s="42">
        <v>1.1299999999999999</v>
      </c>
      <c r="L37" s="42">
        <v>1.33</v>
      </c>
      <c r="M37" s="42">
        <v>1.07</v>
      </c>
      <c r="N37" s="42">
        <v>1.26</v>
      </c>
      <c r="O37" s="42">
        <v>1.35</v>
      </c>
      <c r="P37" s="42">
        <v>1.59</v>
      </c>
      <c r="Q37" s="42">
        <v>57.072000000000003</v>
      </c>
      <c r="R37" s="42">
        <v>41.920999999999999</v>
      </c>
      <c r="S37" s="42">
        <v>0</v>
      </c>
      <c r="T37" s="42">
        <v>63.807000000000002</v>
      </c>
      <c r="U37" s="42">
        <v>51.774999999999999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f t="shared" si="4"/>
        <v>0</v>
      </c>
      <c r="AD37" s="42">
        <f t="shared" si="5"/>
        <v>0</v>
      </c>
      <c r="AE37" s="42">
        <f t="shared" si="6"/>
        <v>0</v>
      </c>
      <c r="AF37" s="42">
        <f t="shared" si="7"/>
        <v>0</v>
      </c>
      <c r="AG37" s="43">
        <f t="shared" si="17"/>
        <v>0.89198693402935159</v>
      </c>
      <c r="AH37" s="43">
        <f t="shared" si="18"/>
        <v>1.125046284051838</v>
      </c>
      <c r="AI37" s="43">
        <f t="shared" si="19"/>
        <v>1.0499937382592361</v>
      </c>
      <c r="AJ37" s="43">
        <f t="shared" si="20"/>
        <v>1.3250159948816378</v>
      </c>
      <c r="AK37" s="43">
        <f>'30.06.2018'!O37+'30.06.2018'!Q37</f>
        <v>2.0350000000000001</v>
      </c>
    </row>
    <row r="38" spans="1:37" x14ac:dyDescent="0.25">
      <c r="A38" s="50" t="s">
        <v>59</v>
      </c>
      <c r="B38" s="57">
        <v>1423.1279999999999</v>
      </c>
      <c r="C38" s="42">
        <v>744.68799999999999</v>
      </c>
      <c r="D38" s="42">
        <v>0</v>
      </c>
      <c r="E38" s="42">
        <v>1425.3440000000001</v>
      </c>
      <c r="F38" s="42">
        <v>959.87400000000002</v>
      </c>
      <c r="G38" s="42">
        <v>0</v>
      </c>
      <c r="H38" s="42">
        <v>1802.748</v>
      </c>
      <c r="I38" s="42">
        <v>0.57999999999999996</v>
      </c>
      <c r="J38" s="42">
        <v>0.57999999999999996</v>
      </c>
      <c r="K38" s="42">
        <v>1</v>
      </c>
      <c r="L38" s="42">
        <v>1</v>
      </c>
      <c r="M38" s="42">
        <v>0.69599999999999995</v>
      </c>
      <c r="N38" s="42">
        <v>0.69599999999999995</v>
      </c>
      <c r="O38" s="42">
        <v>1.2</v>
      </c>
      <c r="P38" s="42">
        <v>1.2</v>
      </c>
      <c r="Q38" s="42">
        <v>826.00599999999997</v>
      </c>
      <c r="R38" s="42">
        <v>432.24200000000002</v>
      </c>
      <c r="S38" s="42">
        <v>0</v>
      </c>
      <c r="T38" s="42">
        <v>1425.355</v>
      </c>
      <c r="U38" s="42">
        <v>1272.337</v>
      </c>
      <c r="V38" s="42"/>
      <c r="W38" s="42"/>
      <c r="X38" s="42"/>
      <c r="Y38" s="42"/>
      <c r="Z38" s="42"/>
      <c r="AA38" s="42"/>
      <c r="AB38" s="42"/>
      <c r="AC38" s="42">
        <f t="shared" si="4"/>
        <v>0</v>
      </c>
      <c r="AD38" s="42">
        <f t="shared" si="5"/>
        <v>0</v>
      </c>
      <c r="AE38" s="42">
        <f t="shared" si="6"/>
        <v>0</v>
      </c>
      <c r="AF38" s="42">
        <f t="shared" si="7"/>
        <v>0</v>
      </c>
      <c r="AG38" s="43">
        <f t="shared" si="17"/>
        <v>0.58041581642691309</v>
      </c>
      <c r="AH38" s="43">
        <f t="shared" si="18"/>
        <v>1.0000077174352295</v>
      </c>
      <c r="AI38" s="43">
        <f t="shared" si="19"/>
        <v>0.58043368497948133</v>
      </c>
      <c r="AJ38" s="43">
        <f t="shared" si="20"/>
        <v>1.3255250168251249</v>
      </c>
      <c r="AK38" s="43">
        <f>'30.06.2018'!O38+'30.06.2018'!Q38</f>
        <v>3.8519999999999999</v>
      </c>
    </row>
    <row r="39" spans="1:37" x14ac:dyDescent="0.25">
      <c r="A39" s="50" t="s">
        <v>60</v>
      </c>
      <c r="B39" s="42">
        <v>20.646000000000001</v>
      </c>
      <c r="C39" s="42">
        <v>6.5039999999999996</v>
      </c>
      <c r="D39" s="42">
        <v>0</v>
      </c>
      <c r="E39" s="42">
        <v>19.945</v>
      </c>
      <c r="F39" s="42">
        <v>6.3179999999999996</v>
      </c>
      <c r="G39" s="42">
        <v>0</v>
      </c>
      <c r="H39" s="42"/>
      <c r="I39" s="42">
        <v>0.70399999999999996</v>
      </c>
      <c r="J39" s="42">
        <v>0.70399999999999996</v>
      </c>
      <c r="K39" s="42">
        <v>1.3540000000000001</v>
      </c>
      <c r="L39" s="42">
        <v>1.3540000000000001</v>
      </c>
      <c r="M39" s="42">
        <v>0.84</v>
      </c>
      <c r="N39" s="42">
        <v>0.84</v>
      </c>
      <c r="O39" s="42">
        <v>1.62</v>
      </c>
      <c r="P39" s="42">
        <v>1.62</v>
      </c>
      <c r="Q39" s="42">
        <v>14.535</v>
      </c>
      <c r="R39" s="42">
        <v>4.5789999999999997</v>
      </c>
      <c r="S39" s="42">
        <v>0</v>
      </c>
      <c r="T39" s="42">
        <v>27.006</v>
      </c>
      <c r="U39" s="42">
        <v>8.5540000000000003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f t="shared" si="4"/>
        <v>0</v>
      </c>
      <c r="AD39" s="42">
        <f t="shared" si="5"/>
        <v>0</v>
      </c>
      <c r="AE39" s="42">
        <f t="shared" si="6"/>
        <v>0</v>
      </c>
      <c r="AF39" s="42">
        <f t="shared" si="7"/>
        <v>0</v>
      </c>
      <c r="AG39" s="43">
        <f t="shared" si="17"/>
        <v>0.70401046207497819</v>
      </c>
      <c r="AH39" s="43">
        <f t="shared" si="18"/>
        <v>1.3540235648032088</v>
      </c>
      <c r="AI39" s="43">
        <f t="shared" si="19"/>
        <v>0.70402829028290281</v>
      </c>
      <c r="AJ39" s="43">
        <f t="shared" si="20"/>
        <v>1.3539094650205763</v>
      </c>
      <c r="AK39" s="43">
        <f>'30.06.2018'!O39+'30.06.2018'!Q39</f>
        <v>4.0704000000000002</v>
      </c>
    </row>
    <row r="40" spans="1:37" x14ac:dyDescent="0.25">
      <c r="A40" s="50" t="s">
        <v>61</v>
      </c>
      <c r="B40" s="42">
        <v>69.224000000000004</v>
      </c>
      <c r="C40" s="42">
        <v>16.905999999999999</v>
      </c>
      <c r="D40" s="42">
        <v>3.0870000000000002</v>
      </c>
      <c r="E40" s="42">
        <v>75.018000000000001</v>
      </c>
      <c r="F40" s="42">
        <v>16.988</v>
      </c>
      <c r="G40" s="42">
        <v>17.923999999999999</v>
      </c>
      <c r="H40" s="42"/>
      <c r="I40" s="42">
        <v>0.80400000000000005</v>
      </c>
      <c r="J40" s="42">
        <v>0.96299999999999997</v>
      </c>
      <c r="K40" s="42">
        <v>0.90300000000000002</v>
      </c>
      <c r="L40" s="42">
        <v>1.052</v>
      </c>
      <c r="M40" s="42">
        <v>0.96499999999999997</v>
      </c>
      <c r="N40" s="42">
        <v>1.1559999999999999</v>
      </c>
      <c r="O40" s="42">
        <v>1.0840000000000001</v>
      </c>
      <c r="P40" s="42">
        <v>1.262</v>
      </c>
      <c r="Q40" s="42">
        <v>55.219000000000001</v>
      </c>
      <c r="R40" s="42">
        <v>16.114000000000001</v>
      </c>
      <c r="S40" s="42">
        <v>2.863</v>
      </c>
      <c r="T40" s="42">
        <v>67.652000000000001</v>
      </c>
      <c r="U40" s="42">
        <v>17.904</v>
      </c>
      <c r="V40" s="42">
        <v>18.876999999999999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f t="shared" si="4"/>
        <v>0</v>
      </c>
      <c r="AD40" s="42">
        <f t="shared" si="5"/>
        <v>0</v>
      </c>
      <c r="AE40" s="42">
        <f t="shared" si="6"/>
        <v>0</v>
      </c>
      <c r="AF40" s="42">
        <f t="shared" si="7"/>
        <v>0</v>
      </c>
      <c r="AG40" s="43">
        <f t="shared" si="17"/>
        <v>0.79768577372009708</v>
      </c>
      <c r="AH40" s="43">
        <f t="shared" si="18"/>
        <v>0.90181023221093604</v>
      </c>
      <c r="AI40" s="43">
        <f t="shared" si="19"/>
        <v>0.95315272684254126</v>
      </c>
      <c r="AJ40" s="43">
        <f t="shared" si="20"/>
        <v>1.0535346012832263</v>
      </c>
      <c r="AK40" s="43">
        <f>'30.06.2018'!O40+'30.06.2018'!Q40</f>
        <v>2.9929999999999999</v>
      </c>
    </row>
    <row r="41" spans="1:37" x14ac:dyDescent="0.25">
      <c r="A41" s="50" t="s">
        <v>103</v>
      </c>
      <c r="B41" s="42">
        <v>122.01300000000001</v>
      </c>
      <c r="C41" s="42">
        <v>34.591000000000001</v>
      </c>
      <c r="D41" s="42">
        <v>0</v>
      </c>
      <c r="E41" s="42">
        <v>118.628</v>
      </c>
      <c r="F41" s="42">
        <v>52.676000000000002</v>
      </c>
      <c r="G41" s="42">
        <v>0</v>
      </c>
      <c r="H41" s="42"/>
      <c r="I41" s="42">
        <v>1.01</v>
      </c>
      <c r="J41" s="42">
        <v>1.01</v>
      </c>
      <c r="K41" s="42">
        <v>1.18</v>
      </c>
      <c r="L41" s="42">
        <v>1.18</v>
      </c>
      <c r="M41" s="42">
        <v>1.21</v>
      </c>
      <c r="N41" s="42">
        <v>1.21</v>
      </c>
      <c r="O41" s="42">
        <v>1.42</v>
      </c>
      <c r="P41" s="42">
        <v>1.42</v>
      </c>
      <c r="Q41" s="42">
        <v>122.947</v>
      </c>
      <c r="R41" s="42">
        <v>34.886000000000003</v>
      </c>
      <c r="S41" s="42">
        <v>0</v>
      </c>
      <c r="T41" s="42">
        <v>139.62799999999999</v>
      </c>
      <c r="U41" s="42">
        <v>61.500999999999998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/>
      <c r="AC41" s="42">
        <f t="shared" si="4"/>
        <v>0</v>
      </c>
      <c r="AD41" s="42">
        <f t="shared" si="5"/>
        <v>0</v>
      </c>
      <c r="AE41" s="42">
        <f t="shared" si="6"/>
        <v>0</v>
      </c>
      <c r="AF41" s="42">
        <f t="shared" si="7"/>
        <v>0</v>
      </c>
      <c r="AG41" s="43">
        <f t="shared" si="17"/>
        <v>1.0076549220165065</v>
      </c>
      <c r="AH41" s="43">
        <f t="shared" si="18"/>
        <v>1.1770239741039215</v>
      </c>
      <c r="AI41" s="43">
        <f t="shared" si="19"/>
        <v>1.0085282298863867</v>
      </c>
      <c r="AJ41" s="43">
        <f t="shared" si="20"/>
        <v>1.1675336016402156</v>
      </c>
      <c r="AK41" s="43">
        <f>'30.06.2018'!O41+'30.06.2018'!Q41</f>
        <v>3.1559999999999997</v>
      </c>
    </row>
    <row r="42" spans="1:37" x14ac:dyDescent="0.25">
      <c r="A42" s="50" t="s">
        <v>62</v>
      </c>
      <c r="B42" s="42">
        <v>25.544</v>
      </c>
      <c r="C42" s="42">
        <v>8.86</v>
      </c>
      <c r="D42" s="42">
        <v>0</v>
      </c>
      <c r="E42" s="42">
        <v>24.933</v>
      </c>
      <c r="F42" s="42">
        <v>10.736000000000001</v>
      </c>
      <c r="G42" s="42">
        <v>0</v>
      </c>
      <c r="H42" s="42"/>
      <c r="I42" s="42">
        <v>0.77</v>
      </c>
      <c r="J42" s="42">
        <v>0.77</v>
      </c>
      <c r="K42" s="42">
        <v>0.95</v>
      </c>
      <c r="L42" s="42">
        <v>0.95</v>
      </c>
      <c r="M42" s="42">
        <v>0.92</v>
      </c>
      <c r="N42" s="42">
        <v>0.92</v>
      </c>
      <c r="O42" s="42">
        <v>1.1399999999999999</v>
      </c>
      <c r="P42" s="42">
        <v>1.1399999999999999</v>
      </c>
      <c r="Q42" s="42">
        <v>19.747</v>
      </c>
      <c r="R42" s="42">
        <v>6.851</v>
      </c>
      <c r="S42" s="42">
        <v>0</v>
      </c>
      <c r="T42" s="42">
        <v>23.736000000000001</v>
      </c>
      <c r="U42" s="42">
        <v>10.506</v>
      </c>
      <c r="V42" s="42">
        <v>0</v>
      </c>
      <c r="W42" s="42"/>
      <c r="X42" s="42"/>
      <c r="Y42" s="42"/>
      <c r="Z42" s="42"/>
      <c r="AA42" s="42"/>
      <c r="AB42" s="42"/>
      <c r="AC42" s="42">
        <f t="shared" ref="AC42" si="21">W42/B42</f>
        <v>0</v>
      </c>
      <c r="AD42" s="42">
        <f t="shared" ref="AD42" si="22">Z42/E42</f>
        <v>0</v>
      </c>
      <c r="AE42" s="42">
        <f t="shared" ref="AE42" si="23">(X42+Y42)/(C42+D42)</f>
        <v>0</v>
      </c>
      <c r="AF42" s="42">
        <f t="shared" ref="AF42" si="24">(AA42+AB42)/(F42+G42)</f>
        <v>0</v>
      </c>
      <c r="AG42" s="43">
        <f t="shared" ref="AG42" si="25">(Q42+W42)/B42</f>
        <v>0.7730582524271844</v>
      </c>
      <c r="AH42" s="43">
        <f t="shared" ref="AH42" si="26">(T42+Z42)/E42</f>
        <v>0.9519913367825773</v>
      </c>
      <c r="AI42" s="43">
        <f t="shared" ref="AI42" si="27">(R42+X42)/C42</f>
        <v>0.77325056433408579</v>
      </c>
      <c r="AJ42" s="43">
        <f t="shared" ref="AJ42" si="28">(U42+V42+AA42+AB42)/(F42+G42)</f>
        <v>0.97857675111773468</v>
      </c>
      <c r="AK42" s="43">
        <f>'30.06.2018'!O42+'30.06.2018'!Q42</f>
        <v>3.3529999999999998</v>
      </c>
    </row>
    <row r="43" spans="1:37" x14ac:dyDescent="0.25">
      <c r="A43" s="50" t="s">
        <v>63</v>
      </c>
      <c r="B43" s="42">
        <v>25.544</v>
      </c>
      <c r="C43" s="42">
        <v>8.86</v>
      </c>
      <c r="D43" s="42">
        <v>0</v>
      </c>
      <c r="E43" s="42">
        <v>24.933</v>
      </c>
      <c r="F43" s="42">
        <v>10.736000000000001</v>
      </c>
      <c r="G43" s="42">
        <v>0</v>
      </c>
      <c r="H43" s="42"/>
      <c r="I43" s="42">
        <v>0.77</v>
      </c>
      <c r="J43" s="42">
        <v>0.77</v>
      </c>
      <c r="K43" s="42">
        <v>0.95</v>
      </c>
      <c r="L43" s="42">
        <v>0.95</v>
      </c>
      <c r="M43" s="42">
        <v>0.92</v>
      </c>
      <c r="N43" s="42">
        <v>0.92</v>
      </c>
      <c r="O43" s="42">
        <v>1.1399999999999999</v>
      </c>
      <c r="P43" s="42">
        <v>1.1399999999999999</v>
      </c>
      <c r="Q43" s="42">
        <v>19.747</v>
      </c>
      <c r="R43" s="42">
        <v>6.851</v>
      </c>
      <c r="S43" s="42">
        <v>0</v>
      </c>
      <c r="T43" s="42">
        <v>23.736000000000001</v>
      </c>
      <c r="U43" s="42">
        <v>10.506</v>
      </c>
      <c r="V43" s="42">
        <v>0</v>
      </c>
      <c r="W43" s="42"/>
      <c r="X43" s="42"/>
      <c r="Y43" s="42"/>
      <c r="Z43" s="42"/>
      <c r="AA43" s="42"/>
      <c r="AB43" s="42"/>
      <c r="AC43" s="42">
        <f t="shared" si="4"/>
        <v>0</v>
      </c>
      <c r="AD43" s="42">
        <f t="shared" si="5"/>
        <v>0</v>
      </c>
      <c r="AE43" s="42">
        <f t="shared" si="6"/>
        <v>0</v>
      </c>
      <c r="AF43" s="42">
        <f t="shared" si="7"/>
        <v>0</v>
      </c>
      <c r="AG43" s="43">
        <f t="shared" si="17"/>
        <v>0.7730582524271844</v>
      </c>
      <c r="AH43" s="43">
        <f t="shared" si="18"/>
        <v>0.9519913367825773</v>
      </c>
      <c r="AI43" s="43">
        <f t="shared" si="19"/>
        <v>0.77325056433408579</v>
      </c>
      <c r="AJ43" s="43">
        <f t="shared" si="20"/>
        <v>0.97857675111773468</v>
      </c>
      <c r="AK43" s="43">
        <f>'30.06.2018'!O43+'30.06.2018'!Q43</f>
        <v>2.8319999999999999</v>
      </c>
    </row>
    <row r="44" spans="1:37" x14ac:dyDescent="0.25">
      <c r="A44" s="50" t="s">
        <v>64</v>
      </c>
      <c r="B44" s="42">
        <v>6.14</v>
      </c>
      <c r="C44" s="42">
        <v>1.3240000000000001</v>
      </c>
      <c r="D44" s="42">
        <v>2.9000000000000001E-2</v>
      </c>
      <c r="E44" s="42">
        <v>2.3650000000000002</v>
      </c>
      <c r="F44" s="42">
        <v>5.2249999999999996</v>
      </c>
      <c r="G44" s="42">
        <v>0</v>
      </c>
      <c r="H44" s="42"/>
      <c r="I44" s="42">
        <v>0.93</v>
      </c>
      <c r="J44" s="42">
        <v>0.93</v>
      </c>
      <c r="K44" s="42">
        <v>1.65</v>
      </c>
      <c r="L44" s="42">
        <v>1.65</v>
      </c>
      <c r="M44" s="42">
        <v>1.1160000000000001</v>
      </c>
      <c r="N44" s="42">
        <v>1.1160000000000001</v>
      </c>
      <c r="O44" s="42">
        <v>1.98</v>
      </c>
      <c r="P44" s="42">
        <v>1.98</v>
      </c>
      <c r="Q44" s="42">
        <v>5.7110000000000003</v>
      </c>
      <c r="R44" s="42">
        <v>1.2310000000000001</v>
      </c>
      <c r="S44" s="42">
        <v>2.7E-2</v>
      </c>
      <c r="T44" s="42">
        <v>3.9020000000000001</v>
      </c>
      <c r="U44" s="42">
        <v>8.6210000000000004</v>
      </c>
      <c r="V44" s="42">
        <v>0</v>
      </c>
      <c r="W44" s="63">
        <v>7.0170000000000003</v>
      </c>
      <c r="X44" s="42">
        <v>6.7000000000000004E-2</v>
      </c>
      <c r="Y44" s="42">
        <v>3.0000000000000001E-3</v>
      </c>
      <c r="Z44" s="42">
        <v>2.6960000000000002</v>
      </c>
      <c r="AA44" s="42">
        <v>0.315</v>
      </c>
      <c r="AB44" s="42">
        <v>0</v>
      </c>
      <c r="AC44" s="42">
        <f t="shared" si="4"/>
        <v>1.1428338762214985</v>
      </c>
      <c r="AD44" s="42">
        <f t="shared" si="5"/>
        <v>1.1399577167019028</v>
      </c>
      <c r="AE44" s="42">
        <f t="shared" si="6"/>
        <v>5.1736881005173693E-2</v>
      </c>
      <c r="AF44" s="42">
        <f t="shared" si="7"/>
        <v>6.0287081339712924E-2</v>
      </c>
      <c r="AG44" s="43">
        <f t="shared" si="17"/>
        <v>2.0729641693811081</v>
      </c>
      <c r="AH44" s="43">
        <f t="shared" si="18"/>
        <v>2.7898520084566596</v>
      </c>
      <c r="AI44" s="43">
        <f t="shared" si="19"/>
        <v>0.98036253776435045</v>
      </c>
      <c r="AJ44" s="43">
        <f t="shared" si="20"/>
        <v>1.7102392344497608</v>
      </c>
      <c r="AK44" s="43">
        <f>'30.06.2018'!O44+'30.06.2018'!Q44</f>
        <v>5.82</v>
      </c>
    </row>
    <row r="45" spans="1:37" x14ac:dyDescent="0.25">
      <c r="A45" s="50" t="s">
        <v>65</v>
      </c>
      <c r="B45" s="42">
        <v>274.10300000000001</v>
      </c>
      <c r="C45" s="42">
        <v>56.46</v>
      </c>
      <c r="D45" s="42">
        <v>0</v>
      </c>
      <c r="E45" s="42">
        <v>267.08100000000002</v>
      </c>
      <c r="F45" s="42">
        <v>65.215000000000003</v>
      </c>
      <c r="G45" s="42">
        <v>0</v>
      </c>
      <c r="H45" s="42"/>
      <c r="I45" s="42">
        <v>1.25</v>
      </c>
      <c r="J45" s="42">
        <v>1.47</v>
      </c>
      <c r="K45" s="42">
        <v>1.95</v>
      </c>
      <c r="L45" s="42">
        <v>2.2000000000000002</v>
      </c>
      <c r="M45" s="42">
        <v>1.5</v>
      </c>
      <c r="N45" s="42">
        <v>1.76</v>
      </c>
      <c r="O45" s="42">
        <v>2.34</v>
      </c>
      <c r="P45" s="42">
        <v>2.64</v>
      </c>
      <c r="Q45" s="42">
        <v>343.35399999999998</v>
      </c>
      <c r="R45" s="42">
        <v>92.013000000000005</v>
      </c>
      <c r="S45" s="42">
        <v>0</v>
      </c>
      <c r="T45" s="42">
        <v>495.00299999999999</v>
      </c>
      <c r="U45" s="42">
        <v>120.42400000000001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f t="shared" si="4"/>
        <v>0</v>
      </c>
      <c r="AD45" s="42">
        <f t="shared" si="5"/>
        <v>0</v>
      </c>
      <c r="AE45" s="42">
        <f t="shared" si="6"/>
        <v>0</v>
      </c>
      <c r="AF45" s="42">
        <f t="shared" si="7"/>
        <v>0</v>
      </c>
      <c r="AG45" s="43">
        <f t="shared" si="17"/>
        <v>1.2526459031823802</v>
      </c>
      <c r="AH45" s="43">
        <f t="shared" si="18"/>
        <v>1.8533815584036302</v>
      </c>
      <c r="AI45" s="43">
        <f t="shared" si="19"/>
        <v>1.629702444208289</v>
      </c>
      <c r="AJ45" s="43">
        <f t="shared" si="20"/>
        <v>1.8465690408648316</v>
      </c>
      <c r="AK45" s="43">
        <f>'30.06.2018'!O45+'30.06.2018'!Q45</f>
        <v>3.84</v>
      </c>
    </row>
    <row r="46" spans="1:37" x14ac:dyDescent="0.25">
      <c r="A46" s="50" t="s">
        <v>66</v>
      </c>
      <c r="B46" s="42">
        <v>243.86699999999999</v>
      </c>
      <c r="C46" s="42">
        <v>93.9</v>
      </c>
      <c r="D46" s="42">
        <v>0.112</v>
      </c>
      <c r="E46" s="42">
        <v>246.12700000000001</v>
      </c>
      <c r="F46" s="42">
        <v>183.131</v>
      </c>
      <c r="G46" s="42">
        <v>9.6000000000000002E-2</v>
      </c>
      <c r="H46" s="42"/>
      <c r="I46" s="42">
        <v>0.77</v>
      </c>
      <c r="J46" s="42">
        <v>0.77</v>
      </c>
      <c r="K46" s="42">
        <v>0.99</v>
      </c>
      <c r="L46" s="42">
        <v>0.99</v>
      </c>
      <c r="M46" s="42">
        <v>0.92</v>
      </c>
      <c r="N46" s="42">
        <v>0.92</v>
      </c>
      <c r="O46" s="42">
        <v>1.19</v>
      </c>
      <c r="P46" s="42">
        <v>1.19</v>
      </c>
      <c r="Q46" s="42">
        <v>184.74299999999999</v>
      </c>
      <c r="R46" s="42">
        <v>71.406000000000006</v>
      </c>
      <c r="S46" s="42">
        <v>8.5000000000000006E-2</v>
      </c>
      <c r="T46" s="42">
        <v>240.22800000000001</v>
      </c>
      <c r="U46" s="42">
        <v>236.751</v>
      </c>
      <c r="V46" s="42">
        <v>9.4E-2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f t="shared" si="4"/>
        <v>0</v>
      </c>
      <c r="AD46" s="42">
        <f t="shared" si="5"/>
        <v>0</v>
      </c>
      <c r="AE46" s="42">
        <f t="shared" si="6"/>
        <v>0</v>
      </c>
      <c r="AF46" s="42">
        <f t="shared" si="7"/>
        <v>0</v>
      </c>
      <c r="AG46" s="43">
        <f t="shared" si="17"/>
        <v>0.75755637294098832</v>
      </c>
      <c r="AH46" s="43">
        <f t="shared" si="18"/>
        <v>0.97603269856618735</v>
      </c>
      <c r="AI46" s="43">
        <f t="shared" si="19"/>
        <v>0.76044728434504794</v>
      </c>
      <c r="AJ46" s="43">
        <f t="shared" si="20"/>
        <v>1.2926315444776151</v>
      </c>
      <c r="AK46" s="43">
        <f>'30.06.2018'!O46+'30.06.2018'!Q46</f>
        <v>2.2200000000000002</v>
      </c>
    </row>
    <row r="47" spans="1:37" x14ac:dyDescent="0.25">
      <c r="A47" s="50" t="s">
        <v>101</v>
      </c>
      <c r="B47" s="42">
        <v>243.86699999999999</v>
      </c>
      <c r="C47" s="42">
        <v>93.9</v>
      </c>
      <c r="D47" s="42">
        <v>0.112</v>
      </c>
      <c r="E47" s="42">
        <v>246.12700000000001</v>
      </c>
      <c r="F47" s="42">
        <v>183.131</v>
      </c>
      <c r="G47" s="42">
        <v>9.6000000000000002E-2</v>
      </c>
      <c r="H47" s="42"/>
      <c r="I47" s="42">
        <v>0.77</v>
      </c>
      <c r="J47" s="42">
        <v>0.77</v>
      </c>
      <c r="K47" s="42">
        <v>0.99</v>
      </c>
      <c r="L47" s="42">
        <v>0.99</v>
      </c>
      <c r="M47" s="42">
        <v>0.92</v>
      </c>
      <c r="N47" s="42">
        <v>0.92</v>
      </c>
      <c r="O47" s="42">
        <v>1.19</v>
      </c>
      <c r="P47" s="42">
        <v>1.19</v>
      </c>
      <c r="Q47" s="42">
        <v>184.74299999999999</v>
      </c>
      <c r="R47" s="42">
        <v>71.406000000000006</v>
      </c>
      <c r="S47" s="42">
        <v>8.5000000000000006E-2</v>
      </c>
      <c r="T47" s="42">
        <v>240.22800000000001</v>
      </c>
      <c r="U47" s="42">
        <v>236.751</v>
      </c>
      <c r="V47" s="42">
        <v>9.4E-2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f t="shared" ref="AC47" si="29">W47/B47</f>
        <v>0</v>
      </c>
      <c r="AD47" s="42">
        <f t="shared" ref="AD47" si="30">Z47/E47</f>
        <v>0</v>
      </c>
      <c r="AE47" s="42">
        <f t="shared" ref="AE47" si="31">(X47+Y47)/(C47+D47)</f>
        <v>0</v>
      </c>
      <c r="AF47" s="42">
        <f t="shared" ref="AF47" si="32">(AA47+AB47)/(F47+G47)</f>
        <v>0</v>
      </c>
      <c r="AG47" s="43">
        <f t="shared" ref="AG47" si="33">(Q47+W47)/B47</f>
        <v>0.75755637294098832</v>
      </c>
      <c r="AH47" s="43">
        <f t="shared" ref="AH47" si="34">(T47+Z47)/E47</f>
        <v>0.97603269856618735</v>
      </c>
      <c r="AI47" s="43">
        <f t="shared" ref="AI47" si="35">(R47+X47)/C47</f>
        <v>0.76044728434504794</v>
      </c>
      <c r="AJ47" s="43">
        <f t="shared" ref="AJ47" si="36">(U47+V47+AA47+AB47)/(F47+G47)</f>
        <v>1.2926315444776151</v>
      </c>
      <c r="AK47" s="43">
        <f>'30.06.2018'!O47+'30.06.2018'!Q47</f>
        <v>2.2679999999999998</v>
      </c>
    </row>
    <row r="48" spans="1:37" x14ac:dyDescent="0.25">
      <c r="A48" s="50" t="s">
        <v>67</v>
      </c>
      <c r="B48" s="42">
        <v>243.86699999999999</v>
      </c>
      <c r="C48" s="42">
        <v>93.9</v>
      </c>
      <c r="D48" s="42">
        <v>0.112</v>
      </c>
      <c r="E48" s="42">
        <v>246.12700000000001</v>
      </c>
      <c r="F48" s="42">
        <v>183.131</v>
      </c>
      <c r="G48" s="42">
        <v>9.6000000000000002E-2</v>
      </c>
      <c r="H48" s="42"/>
      <c r="I48" s="42">
        <v>0.77</v>
      </c>
      <c r="J48" s="42">
        <v>0.77</v>
      </c>
      <c r="K48" s="42">
        <v>0.99</v>
      </c>
      <c r="L48" s="42">
        <v>0.99</v>
      </c>
      <c r="M48" s="42">
        <v>0.92</v>
      </c>
      <c r="N48" s="42">
        <v>0.92</v>
      </c>
      <c r="O48" s="42">
        <v>1.19</v>
      </c>
      <c r="P48" s="42">
        <v>1.19</v>
      </c>
      <c r="Q48" s="42">
        <v>184.74299999999999</v>
      </c>
      <c r="R48" s="42">
        <v>71.406000000000006</v>
      </c>
      <c r="S48" s="42">
        <v>8.5000000000000006E-2</v>
      </c>
      <c r="T48" s="42">
        <v>240.22800000000001</v>
      </c>
      <c r="U48" s="42">
        <v>236.751</v>
      </c>
      <c r="V48" s="42">
        <v>9.4E-2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f t="shared" ref="AC48" si="37">W48/B48</f>
        <v>0</v>
      </c>
      <c r="AD48" s="42">
        <f t="shared" ref="AD48" si="38">Z48/E48</f>
        <v>0</v>
      </c>
      <c r="AE48" s="42">
        <f t="shared" ref="AE48" si="39">(X48+Y48)/(C48+D48)</f>
        <v>0</v>
      </c>
      <c r="AF48" s="42">
        <f t="shared" ref="AF48" si="40">(AA48+AB48)/(F48+G48)</f>
        <v>0</v>
      </c>
      <c r="AG48" s="43">
        <f t="shared" ref="AG48" si="41">(Q48+W48)/B48</f>
        <v>0.75755637294098832</v>
      </c>
      <c r="AH48" s="43">
        <f t="shared" ref="AH48" si="42">(T48+Z48)/E48</f>
        <v>0.97603269856618735</v>
      </c>
      <c r="AI48" s="43">
        <f t="shared" ref="AI48" si="43">(R48+X48)/C48</f>
        <v>0.76044728434504794</v>
      </c>
      <c r="AJ48" s="43">
        <f t="shared" ref="AJ48" si="44">(U48+V48+AA48+AB48)/(F48+G48)</f>
        <v>1.2926315444776151</v>
      </c>
      <c r="AK48" s="43">
        <f>'30.06.2018'!O48+'30.06.2018'!Q48</f>
        <v>3.024</v>
      </c>
    </row>
    <row r="49" spans="1:37" x14ac:dyDescent="0.25">
      <c r="A49" s="7" t="s">
        <v>79</v>
      </c>
      <c r="AK49" s="9">
        <f>SUM(AK4:AK48)/45</f>
        <v>3.2314269117148191</v>
      </c>
    </row>
    <row r="50" spans="1:37" x14ac:dyDescent="0.25">
      <c r="A50" s="7" t="s">
        <v>68</v>
      </c>
    </row>
    <row r="51" spans="1:37" x14ac:dyDescent="0.25">
      <c r="A51" s="7" t="s">
        <v>69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51"/>
  <sheetViews>
    <sheetView zoomScaleNormal="100" workbookViewId="0">
      <pane xSplit="1" ySplit="3" topLeftCell="B21" activePane="bottomRight" state="frozen"/>
      <selection pane="topRight" activeCell="B1" sqref="B1"/>
      <selection pane="bottomLeft" activeCell="A4" sqref="A4"/>
      <selection pane="bottomRight" activeCell="AO49" sqref="AO49"/>
    </sheetView>
  </sheetViews>
  <sheetFormatPr defaultRowHeight="15" x14ac:dyDescent="0.25"/>
  <cols>
    <col min="1" max="1" width="25.42578125" style="7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3" width="17.28515625" hidden="1" customWidth="1"/>
    <col min="34" max="34" width="17.7109375" hidden="1" customWidth="1"/>
    <col min="35" max="35" width="20" hidden="1" customWidth="1"/>
    <col min="36" max="36" width="21.85546875" hidden="1" customWidth="1"/>
    <col min="37" max="40" width="9.140625" hidden="1" customWidth="1"/>
    <col min="41" max="41" width="23" customWidth="1"/>
  </cols>
  <sheetData>
    <row r="1" spans="1:41" ht="45" x14ac:dyDescent="0.25">
      <c r="AC1" s="14" t="s">
        <v>0</v>
      </c>
      <c r="AD1" s="15"/>
      <c r="AE1" s="14" t="s">
        <v>0</v>
      </c>
      <c r="AF1" s="15"/>
      <c r="AG1" s="22" t="s">
        <v>1</v>
      </c>
      <c r="AH1" s="22"/>
      <c r="AI1" s="24" t="s">
        <v>2</v>
      </c>
      <c r="AJ1" s="25"/>
      <c r="AK1" s="17" t="s">
        <v>3</v>
      </c>
      <c r="AL1" s="18"/>
      <c r="AM1" s="18"/>
      <c r="AN1" s="19"/>
      <c r="AO1" s="27" t="s">
        <v>2</v>
      </c>
    </row>
    <row r="2" spans="1:41" x14ac:dyDescent="0.25">
      <c r="A2" s="5"/>
      <c r="B2" s="77" t="s">
        <v>6</v>
      </c>
      <c r="C2" s="78"/>
      <c r="D2" s="79"/>
      <c r="E2" s="77" t="s">
        <v>7</v>
      </c>
      <c r="F2" s="78"/>
      <c r="G2" s="78"/>
      <c r="H2" s="11"/>
      <c r="I2" s="10" t="s">
        <v>8</v>
      </c>
      <c r="J2" s="11"/>
      <c r="K2" s="12" t="s">
        <v>9</v>
      </c>
      <c r="L2" s="11"/>
      <c r="M2" s="12" t="s">
        <v>10</v>
      </c>
      <c r="N2" s="11"/>
      <c r="O2" s="12" t="s">
        <v>11</v>
      </c>
      <c r="P2" s="11"/>
      <c r="Q2" s="12" t="s">
        <v>12</v>
      </c>
      <c r="R2" s="10"/>
      <c r="S2" s="11"/>
      <c r="T2" s="12" t="s">
        <v>13</v>
      </c>
      <c r="U2" s="10"/>
      <c r="V2" s="11"/>
      <c r="W2" s="12" t="s">
        <v>14</v>
      </c>
      <c r="X2" s="10"/>
      <c r="Y2" s="11"/>
      <c r="Z2" s="80" t="s">
        <v>15</v>
      </c>
      <c r="AA2" s="81"/>
      <c r="AB2" s="82"/>
      <c r="AC2" s="14" t="s">
        <v>16</v>
      </c>
      <c r="AD2" s="15"/>
      <c r="AE2" s="14" t="s">
        <v>17</v>
      </c>
      <c r="AF2" s="15"/>
      <c r="AG2" s="22" t="s">
        <v>16</v>
      </c>
      <c r="AH2" s="22"/>
      <c r="AI2" s="22" t="s">
        <v>16</v>
      </c>
      <c r="AJ2" s="22"/>
      <c r="AK2" s="17" t="s">
        <v>16</v>
      </c>
      <c r="AL2" s="19"/>
      <c r="AM2" s="17" t="s">
        <v>17</v>
      </c>
      <c r="AN2" s="19"/>
      <c r="AO2" s="26"/>
    </row>
    <row r="3" spans="1:41" ht="21" x14ac:dyDescent="0.35">
      <c r="A3" s="6">
        <f>'30.06.2018'!A3</f>
        <v>43281</v>
      </c>
      <c r="B3" s="51" t="s">
        <v>19</v>
      </c>
      <c r="C3" s="51" t="s">
        <v>20</v>
      </c>
      <c r="D3" s="51" t="s">
        <v>21</v>
      </c>
      <c r="E3" s="13" t="s">
        <v>19</v>
      </c>
      <c r="F3" s="13" t="s">
        <v>22</v>
      </c>
      <c r="G3" s="13" t="s">
        <v>21</v>
      </c>
      <c r="H3" s="13" t="s">
        <v>23</v>
      </c>
      <c r="I3" s="51" t="s">
        <v>19</v>
      </c>
      <c r="J3" s="51" t="s">
        <v>20</v>
      </c>
      <c r="K3" s="51" t="s">
        <v>19</v>
      </c>
      <c r="L3" s="51" t="s">
        <v>20</v>
      </c>
      <c r="M3" s="51" t="s">
        <v>19</v>
      </c>
      <c r="N3" s="51" t="s">
        <v>20</v>
      </c>
      <c r="O3" s="51" t="s">
        <v>19</v>
      </c>
      <c r="P3" s="51" t="s">
        <v>20</v>
      </c>
      <c r="Q3" s="51" t="s">
        <v>19</v>
      </c>
      <c r="R3" s="51" t="s">
        <v>20</v>
      </c>
      <c r="S3" s="51" t="s">
        <v>24</v>
      </c>
      <c r="T3" s="51" t="s">
        <v>19</v>
      </c>
      <c r="U3" s="51" t="s">
        <v>20</v>
      </c>
      <c r="V3" s="51" t="s">
        <v>24</v>
      </c>
      <c r="W3" s="51" t="s">
        <v>19</v>
      </c>
      <c r="X3" s="51" t="s">
        <v>20</v>
      </c>
      <c r="Y3" s="51" t="s">
        <v>24</v>
      </c>
      <c r="Z3" s="51" t="s">
        <v>19</v>
      </c>
      <c r="AA3" s="51" t="s">
        <v>20</v>
      </c>
      <c r="AB3" s="51" t="s">
        <v>24</v>
      </c>
      <c r="AC3" s="16" t="s">
        <v>25</v>
      </c>
      <c r="AD3" s="16" t="s">
        <v>26</v>
      </c>
      <c r="AE3" s="16" t="s">
        <v>25</v>
      </c>
      <c r="AF3" s="16" t="s">
        <v>26</v>
      </c>
      <c r="AG3" s="23" t="s">
        <v>25</v>
      </c>
      <c r="AH3" s="23" t="s">
        <v>26</v>
      </c>
      <c r="AI3" s="23" t="s">
        <v>25</v>
      </c>
      <c r="AJ3" s="23" t="s">
        <v>26</v>
      </c>
      <c r="AK3" s="20" t="s">
        <v>25</v>
      </c>
      <c r="AL3" s="20" t="s">
        <v>26</v>
      </c>
      <c r="AM3" s="20" t="s">
        <v>25</v>
      </c>
      <c r="AN3" s="20" t="s">
        <v>26</v>
      </c>
      <c r="AO3" s="26" t="s">
        <v>83</v>
      </c>
    </row>
    <row r="4" spans="1:41" x14ac:dyDescent="0.25">
      <c r="A4" s="50" t="s">
        <v>27</v>
      </c>
      <c r="B4" s="42">
        <v>199.876</v>
      </c>
      <c r="C4" s="42">
        <v>69.174000000000007</v>
      </c>
      <c r="D4" s="42">
        <v>0</v>
      </c>
      <c r="E4" s="42">
        <v>198.52099999999999</v>
      </c>
      <c r="F4" s="42">
        <v>64.786000000000001</v>
      </c>
      <c r="G4" s="42">
        <v>0</v>
      </c>
      <c r="H4" s="42">
        <v>0</v>
      </c>
      <c r="I4" s="42">
        <v>1.33</v>
      </c>
      <c r="J4" s="42">
        <v>1.99</v>
      </c>
      <c r="K4" s="42">
        <v>2.1800000000000002</v>
      </c>
      <c r="L4" s="42">
        <v>3.07</v>
      </c>
      <c r="M4" s="42">
        <v>1.6</v>
      </c>
      <c r="N4" s="42">
        <v>2.38</v>
      </c>
      <c r="O4" s="42">
        <v>2.62</v>
      </c>
      <c r="P4" s="42">
        <v>3.68</v>
      </c>
      <c r="Q4" s="42">
        <v>267.30900000000003</v>
      </c>
      <c r="R4" s="42">
        <v>141.41499999999999</v>
      </c>
      <c r="S4" s="42">
        <v>0</v>
      </c>
      <c r="T4" s="42">
        <v>432.971</v>
      </c>
      <c r="U4" s="42">
        <v>198.88200000000001</v>
      </c>
      <c r="V4" s="42">
        <v>0</v>
      </c>
      <c r="W4" s="42">
        <v>0.104</v>
      </c>
      <c r="X4" s="42">
        <v>0.61399999999999999</v>
      </c>
      <c r="Y4" s="42">
        <v>0</v>
      </c>
      <c r="Z4" s="42">
        <v>0.10299999999999999</v>
      </c>
      <c r="AA4" s="42">
        <v>0.61499999999999999</v>
      </c>
      <c r="AB4" s="42">
        <v>0</v>
      </c>
      <c r="AC4" s="42">
        <f>W4/B4</f>
        <v>5.2032260001200746E-4</v>
      </c>
      <c r="AD4" s="42">
        <f>Z4/E4</f>
        <v>5.1883679812211305E-4</v>
      </c>
      <c r="AE4" s="42">
        <f>(X4+Y4)/(C4+D4)</f>
        <v>8.8761673461127E-3</v>
      </c>
      <c r="AF4" s="42">
        <f>(AA4+AB4)/(F4+G4)</f>
        <v>9.4927916525175196E-3</v>
      </c>
      <c r="AG4" s="42">
        <f>I4+AC4</f>
        <v>1.3305203226000122</v>
      </c>
      <c r="AH4" s="42">
        <f>K4+AD4</f>
        <v>2.1805188367981221</v>
      </c>
      <c r="AI4" s="43">
        <f>AG4*1.2</f>
        <v>1.5966243871200145</v>
      </c>
      <c r="AJ4" s="43">
        <f>AH4*1.2</f>
        <v>2.6166226041577465</v>
      </c>
      <c r="AK4" s="43">
        <f t="shared" ref="AK4:AK26" si="0">(Q4+W4)/B4</f>
        <v>1.3378944945866438</v>
      </c>
      <c r="AL4" s="43">
        <f t="shared" ref="AL4:AL26" si="1">(T4+Z4)/E4</f>
        <v>2.1815022088343299</v>
      </c>
      <c r="AM4" s="43">
        <f t="shared" ref="AM4:AM26" si="2">(R4+X4)/C4</f>
        <v>2.0532136351808479</v>
      </c>
      <c r="AN4" s="43">
        <f t="shared" ref="AN4:AN26" si="3">(U4+V4+AA4+AB4)/(F4+G4)</f>
        <v>3.0793226931744515</v>
      </c>
      <c r="AO4" s="43">
        <f>'30.06.2018'!AK4+'30.06.2018'!AL4</f>
        <v>3.4428000000000001</v>
      </c>
    </row>
    <row r="5" spans="1:41" x14ac:dyDescent="0.25">
      <c r="A5" s="50" t="s">
        <v>28</v>
      </c>
      <c r="B5" s="42">
        <v>190.68600000000001</v>
      </c>
      <c r="C5" s="42">
        <v>108.126</v>
      </c>
      <c r="D5" s="42">
        <v>0</v>
      </c>
      <c r="E5" s="42">
        <v>182.72499999999999</v>
      </c>
      <c r="F5" s="42">
        <v>92.804000000000002</v>
      </c>
      <c r="G5" s="42">
        <v>0</v>
      </c>
      <c r="H5" s="42"/>
      <c r="I5" s="42">
        <v>0.9</v>
      </c>
      <c r="J5" s="42">
        <v>0.9</v>
      </c>
      <c r="K5" s="42">
        <v>1.0900000000000001</v>
      </c>
      <c r="L5" s="42">
        <v>1.0900000000000001</v>
      </c>
      <c r="M5" s="42">
        <v>1.08</v>
      </c>
      <c r="N5" s="42">
        <v>1.08</v>
      </c>
      <c r="O5" s="42">
        <v>1.3080000000000001</v>
      </c>
      <c r="P5" s="42">
        <v>1.3080000000000001</v>
      </c>
      <c r="Q5" s="42">
        <v>159.125</v>
      </c>
      <c r="R5" s="42">
        <v>84.135999999999996</v>
      </c>
      <c r="S5" s="42">
        <v>0</v>
      </c>
      <c r="T5" s="42">
        <v>192.10599999999999</v>
      </c>
      <c r="U5" s="42">
        <v>120.03400000000001</v>
      </c>
      <c r="V5" s="42">
        <v>0</v>
      </c>
      <c r="W5" s="42">
        <v>0</v>
      </c>
      <c r="X5" s="42">
        <v>0</v>
      </c>
      <c r="Y5" s="42">
        <v>0</v>
      </c>
      <c r="Z5" s="42">
        <v>0</v>
      </c>
      <c r="AA5" s="42">
        <v>0</v>
      </c>
      <c r="AB5" s="42">
        <v>0</v>
      </c>
      <c r="AC5" s="42">
        <f t="shared" ref="AC5:AC46" si="4">W5/B5</f>
        <v>0</v>
      </c>
      <c r="AD5" s="42">
        <f t="shared" ref="AD5:AD46" si="5">Z5/E5</f>
        <v>0</v>
      </c>
      <c r="AE5" s="42">
        <f t="shared" ref="AE5:AE46" si="6">(X5+Y5)/(C5+D5)</f>
        <v>0</v>
      </c>
      <c r="AF5" s="42">
        <f t="shared" ref="AF5:AF46" si="7">(AA5+AB5)/(F5+G5)</f>
        <v>0</v>
      </c>
      <c r="AG5" s="42">
        <f t="shared" ref="AG5:AG46" si="8">I5+AC5</f>
        <v>0.9</v>
      </c>
      <c r="AH5" s="42">
        <f t="shared" ref="AH5:AH46" si="9">K5+AD5</f>
        <v>1.0900000000000001</v>
      </c>
      <c r="AI5" s="43">
        <f t="shared" ref="AI5:AJ46" si="10">AG5*1.2</f>
        <v>1.08</v>
      </c>
      <c r="AJ5" s="43">
        <f t="shared" si="10"/>
        <v>1.3080000000000001</v>
      </c>
      <c r="AK5" s="43">
        <f t="shared" si="0"/>
        <v>0.83448706250065552</v>
      </c>
      <c r="AL5" s="43">
        <f t="shared" si="1"/>
        <v>1.0513394445204542</v>
      </c>
      <c r="AM5" s="43">
        <f t="shared" si="2"/>
        <v>0.77812921961415382</v>
      </c>
      <c r="AN5" s="43">
        <f t="shared" si="3"/>
        <v>1.2934140769794407</v>
      </c>
      <c r="AO5" s="43">
        <f>'30.06.2018'!AK5+'30.06.2018'!AL5</f>
        <v>3.2694528021562732</v>
      </c>
    </row>
    <row r="6" spans="1:41" s="21" customFormat="1" x14ac:dyDescent="0.25">
      <c r="A6" s="50" t="s">
        <v>104</v>
      </c>
      <c r="B6" s="64">
        <v>44.539000000000001</v>
      </c>
      <c r="C6" s="64">
        <v>0</v>
      </c>
      <c r="D6" s="64">
        <v>0</v>
      </c>
      <c r="E6" s="64">
        <v>43.347999999999999</v>
      </c>
      <c r="F6" s="64">
        <v>0</v>
      </c>
      <c r="G6" s="64">
        <v>0</v>
      </c>
      <c r="H6" s="64"/>
      <c r="I6" s="64">
        <v>0.73</v>
      </c>
      <c r="J6" s="64"/>
      <c r="K6" s="64">
        <v>0.59</v>
      </c>
      <c r="L6" s="64"/>
      <c r="M6" s="64">
        <v>0.88</v>
      </c>
      <c r="N6" s="64"/>
      <c r="O6" s="64">
        <v>0.71</v>
      </c>
      <c r="P6" s="64"/>
      <c r="Q6" s="64">
        <v>32.47</v>
      </c>
      <c r="R6" s="64"/>
      <c r="S6" s="64"/>
      <c r="T6" s="64">
        <v>25.533000000000001</v>
      </c>
      <c r="U6" s="64"/>
      <c r="V6" s="64"/>
      <c r="W6" s="64">
        <v>7.8680000000000003</v>
      </c>
      <c r="X6" s="64"/>
      <c r="Y6" s="64"/>
      <c r="Z6" s="64">
        <v>5.8470000000000004</v>
      </c>
      <c r="AA6" s="64"/>
      <c r="AB6" s="64"/>
      <c r="AC6" s="64">
        <f t="shared" si="4"/>
        <v>0.17665416825703317</v>
      </c>
      <c r="AD6" s="64">
        <f t="shared" si="5"/>
        <v>0.13488511580695767</v>
      </c>
      <c r="AE6" s="64"/>
      <c r="AF6" s="64"/>
      <c r="AG6" s="42">
        <f t="shared" si="8"/>
        <v>0.90665416825703316</v>
      </c>
      <c r="AH6" s="42">
        <f t="shared" si="9"/>
        <v>0.72488511580695758</v>
      </c>
      <c r="AI6" s="43">
        <f t="shared" si="10"/>
        <v>1.0879850019084398</v>
      </c>
      <c r="AJ6" s="43">
        <f t="shared" si="10"/>
        <v>0.86986213896834907</v>
      </c>
      <c r="AK6" s="65">
        <f t="shared" si="0"/>
        <v>0.90567816969397608</v>
      </c>
      <c r="AL6" s="65">
        <f t="shared" si="1"/>
        <v>0.72390883085724844</v>
      </c>
      <c r="AM6" s="65"/>
      <c r="AN6" s="65"/>
      <c r="AO6" s="43">
        <f>'30.06.2018'!AK6+'30.06.2018'!AL6</f>
        <v>1.8470541893585599</v>
      </c>
    </row>
    <row r="7" spans="1:41" x14ac:dyDescent="0.25">
      <c r="A7" s="50" t="s">
        <v>29</v>
      </c>
      <c r="B7" s="42">
        <v>197.69200000000001</v>
      </c>
      <c r="C7" s="42">
        <v>90.843000000000004</v>
      </c>
      <c r="D7" s="42">
        <v>0</v>
      </c>
      <c r="E7" s="42">
        <v>189.559</v>
      </c>
      <c r="F7" s="42">
        <v>85.828999999999994</v>
      </c>
      <c r="G7" s="42">
        <v>0</v>
      </c>
      <c r="H7" s="42"/>
      <c r="I7" s="57">
        <f>Q7/B7</f>
        <v>0.79925338405195956</v>
      </c>
      <c r="J7" s="57">
        <f>R7/C7</f>
        <v>0.80154772519621764</v>
      </c>
      <c r="K7" s="57">
        <f>T7/E7</f>
        <v>1.0993674792544803</v>
      </c>
      <c r="L7" s="57">
        <f>U7/F7</f>
        <v>1.6965011825839753</v>
      </c>
      <c r="M7" s="43">
        <f t="shared" ref="M7:P8" si="11">I7*1.2</f>
        <v>0.95910406086235145</v>
      </c>
      <c r="N7" s="43">
        <f t="shared" si="11"/>
        <v>0.96185727023546108</v>
      </c>
      <c r="O7" s="43">
        <f t="shared" si="11"/>
        <v>1.3192409751053764</v>
      </c>
      <c r="P7" s="43">
        <f t="shared" si="11"/>
        <v>2.0358014191007703</v>
      </c>
      <c r="Q7" s="42">
        <v>158.006</v>
      </c>
      <c r="R7" s="42">
        <v>72.814999999999998</v>
      </c>
      <c r="S7" s="42">
        <v>0</v>
      </c>
      <c r="T7" s="42">
        <v>208.39500000000001</v>
      </c>
      <c r="U7" s="42">
        <v>145.60900000000001</v>
      </c>
      <c r="V7" s="42">
        <v>0</v>
      </c>
      <c r="W7" s="42"/>
      <c r="X7" s="42"/>
      <c r="Y7" s="42"/>
      <c r="Z7" s="42"/>
      <c r="AA7" s="42"/>
      <c r="AB7" s="42"/>
      <c r="AC7" s="42">
        <f t="shared" si="4"/>
        <v>0</v>
      </c>
      <c r="AD7" s="42">
        <f t="shared" si="5"/>
        <v>0</v>
      </c>
      <c r="AE7" s="42">
        <f t="shared" si="6"/>
        <v>0</v>
      </c>
      <c r="AF7" s="42">
        <f t="shared" si="7"/>
        <v>0</v>
      </c>
      <c r="AG7" s="42">
        <f t="shared" si="8"/>
        <v>0.79925338405195956</v>
      </c>
      <c r="AH7" s="42">
        <f t="shared" si="9"/>
        <v>1.0993674792544803</v>
      </c>
      <c r="AI7" s="43">
        <f t="shared" si="10"/>
        <v>0.95910406086235145</v>
      </c>
      <c r="AJ7" s="43">
        <f t="shared" si="10"/>
        <v>1.3192409751053764</v>
      </c>
      <c r="AK7" s="43">
        <f t="shared" si="0"/>
        <v>0.79925338405195956</v>
      </c>
      <c r="AL7" s="43">
        <f t="shared" si="1"/>
        <v>1.0993674792544803</v>
      </c>
      <c r="AM7" s="43">
        <f t="shared" si="2"/>
        <v>0.80154772519621764</v>
      </c>
      <c r="AN7" s="43">
        <f t="shared" si="3"/>
        <v>1.6965011825839753</v>
      </c>
      <c r="AO7" s="43">
        <f>'30.06.2018'!AK7+'30.06.2018'!AL7</f>
        <v>2.8774233917234389</v>
      </c>
    </row>
    <row r="8" spans="1:41" x14ac:dyDescent="0.25">
      <c r="A8" s="50" t="s">
        <v>30</v>
      </c>
      <c r="B8" s="42">
        <v>197.69200000000001</v>
      </c>
      <c r="C8" s="42">
        <v>90.843000000000004</v>
      </c>
      <c r="D8" s="42">
        <v>0</v>
      </c>
      <c r="E8" s="42">
        <v>189.559</v>
      </c>
      <c r="F8" s="42">
        <v>85.828999999999994</v>
      </c>
      <c r="G8" s="42">
        <v>0</v>
      </c>
      <c r="H8" s="42"/>
      <c r="I8" s="57">
        <f>Q8/B8</f>
        <v>0.79925338405195956</v>
      </c>
      <c r="J8" s="57">
        <f>R8/C8</f>
        <v>0.80154772519621764</v>
      </c>
      <c r="K8" s="57">
        <f>T8/E8</f>
        <v>1.0993674792544803</v>
      </c>
      <c r="L8" s="57">
        <f>U8/F8</f>
        <v>1.6965011825839753</v>
      </c>
      <c r="M8" s="43">
        <f t="shared" si="11"/>
        <v>0.95910406086235145</v>
      </c>
      <c r="N8" s="43">
        <f t="shared" si="11"/>
        <v>0.96185727023546108</v>
      </c>
      <c r="O8" s="43">
        <f t="shared" si="11"/>
        <v>1.3192409751053764</v>
      </c>
      <c r="P8" s="43">
        <f t="shared" si="11"/>
        <v>2.0358014191007703</v>
      </c>
      <c r="Q8" s="42">
        <v>158.006</v>
      </c>
      <c r="R8" s="42">
        <v>72.814999999999998</v>
      </c>
      <c r="S8" s="42">
        <v>0</v>
      </c>
      <c r="T8" s="42">
        <v>208.39500000000001</v>
      </c>
      <c r="U8" s="42">
        <v>145.60900000000001</v>
      </c>
      <c r="V8" s="42">
        <v>0</v>
      </c>
      <c r="W8" s="42"/>
      <c r="X8" s="42"/>
      <c r="Y8" s="42"/>
      <c r="Z8" s="42"/>
      <c r="AA8" s="42"/>
      <c r="AB8" s="42"/>
      <c r="AC8" s="42">
        <f t="shared" ref="AC8" si="12">W8/B8</f>
        <v>0</v>
      </c>
      <c r="AD8" s="42">
        <f t="shared" ref="AD8" si="13">Z8/E8</f>
        <v>0</v>
      </c>
      <c r="AE8" s="42">
        <f t="shared" ref="AE8" si="14">(X8+Y8)/(C8+D8)</f>
        <v>0</v>
      </c>
      <c r="AF8" s="42">
        <f t="shared" ref="AF8" si="15">(AA8+AB8)/(F8+G8)</f>
        <v>0</v>
      </c>
      <c r="AG8" s="42">
        <f t="shared" ref="AG8" si="16">I8+AC8</f>
        <v>0.79925338405195956</v>
      </c>
      <c r="AH8" s="42">
        <f t="shared" ref="AH8" si="17">K8+AD8</f>
        <v>1.0993674792544803</v>
      </c>
      <c r="AI8" s="43">
        <f t="shared" ref="AI8" si="18">AG8*1.2</f>
        <v>0.95910406086235145</v>
      </c>
      <c r="AJ8" s="43">
        <f t="shared" ref="AJ8" si="19">AH8*1.2</f>
        <v>1.3192409751053764</v>
      </c>
      <c r="AK8" s="43">
        <f t="shared" ref="AK8" si="20">(Q8+W8)/B8</f>
        <v>0.79925338405195956</v>
      </c>
      <c r="AL8" s="43">
        <f t="shared" ref="AL8" si="21">(T8+Z8)/E8</f>
        <v>1.0993674792544803</v>
      </c>
      <c r="AM8" s="43">
        <f t="shared" ref="AM8" si="22">(R8+X8)/C8</f>
        <v>0.80154772519621764</v>
      </c>
      <c r="AN8" s="43">
        <f t="shared" ref="AN8" si="23">(U8+V8+AA8+AB8)/(F8+G8)</f>
        <v>1.6965011825839753</v>
      </c>
      <c r="AO8" s="43">
        <f>'30.06.2018'!AK8+'30.06.2018'!AL8</f>
        <v>3.2652070084360805</v>
      </c>
    </row>
    <row r="9" spans="1:41" x14ac:dyDescent="0.25">
      <c r="A9" s="50" t="s">
        <v>31</v>
      </c>
      <c r="B9" s="42">
        <v>21.403300000000002</v>
      </c>
      <c r="C9" s="42">
        <v>7.2202000000000002</v>
      </c>
      <c r="D9" s="42">
        <v>0</v>
      </c>
      <c r="E9" s="42">
        <v>20.667999999999999</v>
      </c>
      <c r="F9" s="42">
        <v>6.8114999999999997</v>
      </c>
      <c r="G9" s="42">
        <v>0</v>
      </c>
      <c r="H9" s="42"/>
      <c r="I9" s="42">
        <v>0.88</v>
      </c>
      <c r="J9" s="42">
        <v>1.05</v>
      </c>
      <c r="K9" s="42">
        <v>1.3</v>
      </c>
      <c r="L9" s="42">
        <v>1.56</v>
      </c>
      <c r="M9" s="42">
        <v>1.06</v>
      </c>
      <c r="N9" s="42">
        <v>1.26</v>
      </c>
      <c r="O9" s="42">
        <v>1.56</v>
      </c>
      <c r="P9" s="42">
        <v>1.87</v>
      </c>
      <c r="Q9" s="42">
        <v>18.835599999999999</v>
      </c>
      <c r="R9" s="42">
        <v>7.5952000000000002</v>
      </c>
      <c r="S9" s="42">
        <v>0</v>
      </c>
      <c r="T9" s="42">
        <v>26.8597</v>
      </c>
      <c r="U9" s="42">
        <v>10.6469</v>
      </c>
      <c r="V9" s="42">
        <v>0</v>
      </c>
      <c r="W9" s="42"/>
      <c r="X9" s="42"/>
      <c r="Y9" s="42"/>
      <c r="Z9" s="42"/>
      <c r="AA9" s="42"/>
      <c r="AB9" s="42"/>
      <c r="AC9" s="42">
        <f t="shared" si="4"/>
        <v>0</v>
      </c>
      <c r="AD9" s="42">
        <f t="shared" si="5"/>
        <v>0</v>
      </c>
      <c r="AE9" s="42">
        <f t="shared" si="6"/>
        <v>0</v>
      </c>
      <c r="AF9" s="42">
        <f t="shared" si="7"/>
        <v>0</v>
      </c>
      <c r="AG9" s="42">
        <f t="shared" si="8"/>
        <v>0.88</v>
      </c>
      <c r="AH9" s="42">
        <f t="shared" si="9"/>
        <v>1.3</v>
      </c>
      <c r="AI9" s="43">
        <f t="shared" si="10"/>
        <v>1.056</v>
      </c>
      <c r="AJ9" s="43">
        <f t="shared" si="10"/>
        <v>1.56</v>
      </c>
      <c r="AK9" s="43">
        <f t="shared" si="0"/>
        <v>0.88003251834997398</v>
      </c>
      <c r="AL9" s="43">
        <f t="shared" si="1"/>
        <v>1.2995790594155217</v>
      </c>
      <c r="AM9" s="43">
        <f t="shared" si="2"/>
        <v>1.0519376194565246</v>
      </c>
      <c r="AN9" s="43">
        <f t="shared" si="3"/>
        <v>1.5630771489392941</v>
      </c>
      <c r="AO9" s="43">
        <f>'30.06.2018'!AK9+'30.06.2018'!AL9</f>
        <v>3.9</v>
      </c>
    </row>
    <row r="10" spans="1:41" s="21" customFormat="1" x14ac:dyDescent="0.25">
      <c r="A10" s="50" t="s">
        <v>32</v>
      </c>
      <c r="B10" s="64">
        <v>12.874000000000001</v>
      </c>
      <c r="C10" s="64">
        <v>3.2320000000000002</v>
      </c>
      <c r="D10" s="64">
        <v>0</v>
      </c>
      <c r="E10" s="64">
        <v>12.874000000000001</v>
      </c>
      <c r="F10" s="64">
        <v>3.2320000000000002</v>
      </c>
      <c r="G10" s="64">
        <v>0</v>
      </c>
      <c r="H10" s="64">
        <v>44.454999999999998</v>
      </c>
      <c r="I10" s="64">
        <v>0.95</v>
      </c>
      <c r="J10" s="64">
        <v>0.95</v>
      </c>
      <c r="K10" s="64">
        <v>1.1299999999999999</v>
      </c>
      <c r="L10" s="64">
        <v>1.1299999999999999</v>
      </c>
      <c r="M10" s="64">
        <v>1.1399999999999999</v>
      </c>
      <c r="N10" s="64">
        <v>1.1399999999999999</v>
      </c>
      <c r="O10" s="64">
        <v>1.36</v>
      </c>
      <c r="P10" s="64">
        <v>1.36</v>
      </c>
      <c r="Q10" s="64">
        <v>9.3949999999999996</v>
      </c>
      <c r="R10" s="64">
        <v>2.911</v>
      </c>
      <c r="S10" s="64">
        <v>0</v>
      </c>
      <c r="T10" s="64">
        <v>15.593999999999999</v>
      </c>
      <c r="U10" s="64">
        <v>3.556</v>
      </c>
      <c r="V10" s="64">
        <v>9.2550000000000008</v>
      </c>
      <c r="W10" s="64"/>
      <c r="X10" s="64"/>
      <c r="Y10" s="64"/>
      <c r="Z10" s="64"/>
      <c r="AA10" s="64"/>
      <c r="AB10" s="64"/>
      <c r="AC10" s="64">
        <f t="shared" si="4"/>
        <v>0</v>
      </c>
      <c r="AD10" s="64">
        <f t="shared" si="5"/>
        <v>0</v>
      </c>
      <c r="AE10" s="64">
        <f t="shared" si="6"/>
        <v>0</v>
      </c>
      <c r="AF10" s="64">
        <f t="shared" si="7"/>
        <v>0</v>
      </c>
      <c r="AG10" s="42">
        <f t="shared" si="8"/>
        <v>0.95</v>
      </c>
      <c r="AH10" s="42">
        <f t="shared" si="9"/>
        <v>1.1299999999999999</v>
      </c>
      <c r="AI10" s="43">
        <f t="shared" si="10"/>
        <v>1.1399999999999999</v>
      </c>
      <c r="AJ10" s="43">
        <f t="shared" si="10"/>
        <v>1.3559999999999999</v>
      </c>
      <c r="AK10" s="65">
        <f t="shared" si="0"/>
        <v>0.72976541867329492</v>
      </c>
      <c r="AL10" s="65">
        <f t="shared" si="1"/>
        <v>1.2112785459064781</v>
      </c>
      <c r="AM10" s="65">
        <f t="shared" si="2"/>
        <v>0.90068069306930687</v>
      </c>
      <c r="AN10" s="65">
        <f t="shared" si="3"/>
        <v>3.9637995049504946</v>
      </c>
      <c r="AO10" s="43">
        <f>'30.06.2018'!AK10+'30.06.2018'!AL10</f>
        <v>2.4935999999999998</v>
      </c>
    </row>
    <row r="11" spans="1:41" x14ac:dyDescent="0.25">
      <c r="A11" s="50" t="s">
        <v>33</v>
      </c>
      <c r="B11" s="42">
        <v>920.88</v>
      </c>
      <c r="C11" s="42">
        <v>139.12299999999999</v>
      </c>
      <c r="D11" s="42">
        <v>0</v>
      </c>
      <c r="E11" s="42">
        <v>810.15499999999997</v>
      </c>
      <c r="F11" s="42">
        <v>138.42400000000001</v>
      </c>
      <c r="G11" s="42">
        <v>0</v>
      </c>
      <c r="H11" s="42"/>
      <c r="I11" s="42">
        <v>0.61</v>
      </c>
      <c r="J11" s="42">
        <v>0.71</v>
      </c>
      <c r="K11" s="42">
        <v>0.8</v>
      </c>
      <c r="L11" s="42">
        <v>0.84</v>
      </c>
      <c r="M11" s="42">
        <v>0.73199999999999998</v>
      </c>
      <c r="N11" s="42">
        <v>0.85199999999999998</v>
      </c>
      <c r="O11" s="42">
        <v>0.96</v>
      </c>
      <c r="P11" s="42">
        <v>1.008</v>
      </c>
      <c r="Q11" s="42">
        <v>559.827</v>
      </c>
      <c r="R11" s="42">
        <v>99.11</v>
      </c>
      <c r="S11" s="42">
        <v>0</v>
      </c>
      <c r="T11" s="42">
        <v>644.548</v>
      </c>
      <c r="U11" s="42">
        <v>116.55200000000001</v>
      </c>
      <c r="V11" s="42">
        <v>0</v>
      </c>
      <c r="W11" s="42">
        <v>10.1</v>
      </c>
      <c r="X11" s="42">
        <v>14.377000000000001</v>
      </c>
      <c r="Y11" s="42">
        <v>0</v>
      </c>
      <c r="Z11" s="42">
        <v>0</v>
      </c>
      <c r="AA11" s="42">
        <v>0</v>
      </c>
      <c r="AB11" s="42">
        <v>0</v>
      </c>
      <c r="AC11" s="42">
        <f t="shared" si="4"/>
        <v>1.0967769959169489E-2</v>
      </c>
      <c r="AD11" s="42">
        <f t="shared" si="5"/>
        <v>0</v>
      </c>
      <c r="AE11" s="42">
        <f t="shared" si="6"/>
        <v>0.10334020974245813</v>
      </c>
      <c r="AF11" s="42">
        <f t="shared" si="7"/>
        <v>0</v>
      </c>
      <c r="AG11" s="42">
        <f t="shared" si="8"/>
        <v>0.62096776995916947</v>
      </c>
      <c r="AH11" s="42">
        <f t="shared" si="9"/>
        <v>0.8</v>
      </c>
      <c r="AI11" s="43">
        <f t="shared" si="10"/>
        <v>0.74516132395100332</v>
      </c>
      <c r="AJ11" s="43">
        <f t="shared" si="10"/>
        <v>0.96</v>
      </c>
      <c r="AK11" s="43">
        <f t="shared" si="0"/>
        <v>0.61889388411085056</v>
      </c>
      <c r="AL11" s="43">
        <f t="shared" si="1"/>
        <v>0.79558602983379723</v>
      </c>
      <c r="AM11" s="43">
        <f t="shared" si="2"/>
        <v>0.81573140314685566</v>
      </c>
      <c r="AN11" s="43">
        <f t="shared" si="3"/>
        <v>0.84199271802577591</v>
      </c>
      <c r="AO11" s="43">
        <f>'30.06.2018'!AK11+'30.06.2018'!AL11</f>
        <v>2.3351999999999999</v>
      </c>
    </row>
    <row r="12" spans="1:41" x14ac:dyDescent="0.25">
      <c r="A12" s="50" t="s">
        <v>34</v>
      </c>
      <c r="B12" s="42">
        <v>60.89</v>
      </c>
      <c r="C12" s="42">
        <v>19.367999999999999</v>
      </c>
      <c r="D12" s="42">
        <v>6.8000000000000005E-2</v>
      </c>
      <c r="E12" s="42">
        <v>60.308999999999997</v>
      </c>
      <c r="F12" s="42">
        <v>23.094000000000001</v>
      </c>
      <c r="G12" s="42">
        <v>3.5999999999999997E-2</v>
      </c>
      <c r="H12" s="42">
        <v>9.99</v>
      </c>
      <c r="I12" s="42">
        <v>0.98</v>
      </c>
      <c r="J12" s="42">
        <v>0.98</v>
      </c>
      <c r="K12" s="42">
        <v>1.3</v>
      </c>
      <c r="L12" s="42">
        <v>1.3</v>
      </c>
      <c r="M12" s="42">
        <v>1.1759999999999999</v>
      </c>
      <c r="N12" s="42">
        <v>1.1759999999999999</v>
      </c>
      <c r="O12" s="42">
        <v>1.56</v>
      </c>
      <c r="P12" s="42">
        <v>1.56</v>
      </c>
      <c r="Q12" s="42">
        <v>59.665999999999997</v>
      </c>
      <c r="R12" s="42">
        <v>18.995000000000001</v>
      </c>
      <c r="S12" s="42">
        <v>6.7000000000000004E-2</v>
      </c>
      <c r="T12" s="42">
        <v>78.400999999999996</v>
      </c>
      <c r="U12" s="42">
        <v>40.485999999999997</v>
      </c>
      <c r="V12" s="42">
        <v>4.7E-2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f t="shared" si="4"/>
        <v>0</v>
      </c>
      <c r="AD12" s="42">
        <f t="shared" si="5"/>
        <v>0</v>
      </c>
      <c r="AE12" s="42">
        <f t="shared" si="6"/>
        <v>0</v>
      </c>
      <c r="AF12" s="42">
        <f t="shared" si="7"/>
        <v>0</v>
      </c>
      <c r="AG12" s="42">
        <f t="shared" si="8"/>
        <v>0.98</v>
      </c>
      <c r="AH12" s="42">
        <f t="shared" si="9"/>
        <v>1.3</v>
      </c>
      <c r="AI12" s="43">
        <f t="shared" si="10"/>
        <v>1.1759999999999999</v>
      </c>
      <c r="AJ12" s="43">
        <f t="shared" si="10"/>
        <v>1.56</v>
      </c>
      <c r="AK12" s="43">
        <f t="shared" si="0"/>
        <v>0.97989817704056492</v>
      </c>
      <c r="AL12" s="43">
        <f t="shared" si="1"/>
        <v>1.299988393108823</v>
      </c>
      <c r="AM12" s="43">
        <f t="shared" si="2"/>
        <v>0.98074142916150364</v>
      </c>
      <c r="AN12" s="43">
        <f t="shared" si="3"/>
        <v>1.7523994811932551</v>
      </c>
      <c r="AO12" s="43">
        <f>'30.06.2018'!AK12+'30.06.2018'!AL12</f>
        <v>3.2039999999999997</v>
      </c>
    </row>
    <row r="13" spans="1:41" s="21" customFormat="1" x14ac:dyDescent="0.25">
      <c r="A13" s="50" t="s">
        <v>35</v>
      </c>
      <c r="B13" s="64">
        <v>36.872999999999998</v>
      </c>
      <c r="C13" s="64">
        <v>11.788</v>
      </c>
      <c r="D13" s="64">
        <v>0</v>
      </c>
      <c r="E13" s="64">
        <v>36.313000000000002</v>
      </c>
      <c r="F13" s="64">
        <v>7.87</v>
      </c>
      <c r="G13" s="64">
        <v>0</v>
      </c>
      <c r="H13" s="64"/>
      <c r="I13" s="64">
        <v>0.8</v>
      </c>
      <c r="J13" s="64">
        <v>0.8</v>
      </c>
      <c r="K13" s="64">
        <v>1.6</v>
      </c>
      <c r="L13" s="64">
        <v>1.6</v>
      </c>
      <c r="M13" s="64">
        <v>0.96</v>
      </c>
      <c r="N13" s="64">
        <v>0.96</v>
      </c>
      <c r="O13" s="64">
        <v>1.92</v>
      </c>
      <c r="P13" s="64">
        <v>1.92</v>
      </c>
      <c r="Q13" s="64">
        <v>25.811</v>
      </c>
      <c r="R13" s="64">
        <v>8.2520000000000007</v>
      </c>
      <c r="S13" s="64">
        <v>0</v>
      </c>
      <c r="T13" s="64">
        <v>53.38</v>
      </c>
      <c r="U13" s="64">
        <v>11.569000000000001</v>
      </c>
      <c r="V13" s="64"/>
      <c r="W13" s="64"/>
      <c r="X13" s="64"/>
      <c r="Y13" s="64"/>
      <c r="Z13" s="64"/>
      <c r="AA13" s="64"/>
      <c r="AB13" s="64"/>
      <c r="AC13" s="64">
        <f t="shared" si="4"/>
        <v>0</v>
      </c>
      <c r="AD13" s="64">
        <f t="shared" si="5"/>
        <v>0</v>
      </c>
      <c r="AE13" s="64">
        <f t="shared" si="6"/>
        <v>0</v>
      </c>
      <c r="AF13" s="64">
        <f t="shared" si="7"/>
        <v>0</v>
      </c>
      <c r="AG13" s="42">
        <f t="shared" si="8"/>
        <v>0.8</v>
      </c>
      <c r="AH13" s="42">
        <f t="shared" si="9"/>
        <v>1.6</v>
      </c>
      <c r="AI13" s="43">
        <f t="shared" si="10"/>
        <v>0.96</v>
      </c>
      <c r="AJ13" s="43">
        <f t="shared" si="10"/>
        <v>1.92</v>
      </c>
      <c r="AK13" s="65">
        <f t="shared" si="0"/>
        <v>0.69999728798850114</v>
      </c>
      <c r="AL13" s="65">
        <f t="shared" si="1"/>
        <v>1.4699969707818137</v>
      </c>
      <c r="AM13" s="65">
        <f t="shared" si="2"/>
        <v>0.70003393281303028</v>
      </c>
      <c r="AN13" s="65">
        <f t="shared" si="3"/>
        <v>1.470012706480305</v>
      </c>
      <c r="AO13" s="43">
        <f>'30.06.2018'!AK13+'30.06.2018'!AL13</f>
        <v>3.456</v>
      </c>
    </row>
    <row r="14" spans="1:41" x14ac:dyDescent="0.25">
      <c r="A14" s="50" t="s">
        <v>36</v>
      </c>
      <c r="B14" s="42">
        <v>46.732999999999997</v>
      </c>
      <c r="C14" s="42">
        <v>23.170999999999999</v>
      </c>
      <c r="D14" s="42">
        <v>0</v>
      </c>
      <c r="E14" s="42">
        <v>42.805</v>
      </c>
      <c r="F14" s="42">
        <v>17.260000000000002</v>
      </c>
      <c r="G14" s="42">
        <v>0</v>
      </c>
      <c r="H14" s="42"/>
      <c r="I14" s="42">
        <v>1.1499999999999999</v>
      </c>
      <c r="J14" s="42">
        <v>1.21</v>
      </c>
      <c r="K14" s="42">
        <v>1.3</v>
      </c>
      <c r="L14" s="42">
        <v>1.33</v>
      </c>
      <c r="M14" s="42">
        <v>1.38</v>
      </c>
      <c r="N14" s="42">
        <v>1.45</v>
      </c>
      <c r="O14" s="42">
        <v>1.56</v>
      </c>
      <c r="P14" s="42">
        <v>1.5960000000000001</v>
      </c>
      <c r="Q14" s="42">
        <v>53.838000000000001</v>
      </c>
      <c r="R14" s="42">
        <v>28.036000000000001</v>
      </c>
      <c r="S14" s="42">
        <v>0</v>
      </c>
      <c r="T14" s="42">
        <v>55.718000000000004</v>
      </c>
      <c r="U14" s="42">
        <v>22.933</v>
      </c>
      <c r="V14" s="42">
        <v>0</v>
      </c>
      <c r="W14" s="42"/>
      <c r="X14" s="42"/>
      <c r="Y14" s="42"/>
      <c r="Z14" s="42"/>
      <c r="AA14" s="42"/>
      <c r="AB14" s="42"/>
      <c r="AC14" s="42">
        <f t="shared" si="4"/>
        <v>0</v>
      </c>
      <c r="AD14" s="42">
        <f t="shared" si="5"/>
        <v>0</v>
      </c>
      <c r="AE14" s="42">
        <f t="shared" si="6"/>
        <v>0</v>
      </c>
      <c r="AF14" s="42">
        <f t="shared" si="7"/>
        <v>0</v>
      </c>
      <c r="AG14" s="42">
        <f t="shared" si="8"/>
        <v>1.1499999999999999</v>
      </c>
      <c r="AH14" s="42">
        <f t="shared" si="9"/>
        <v>1.3</v>
      </c>
      <c r="AI14" s="43">
        <f t="shared" si="10"/>
        <v>1.38</v>
      </c>
      <c r="AJ14" s="43">
        <f t="shared" si="10"/>
        <v>1.56</v>
      </c>
      <c r="AK14" s="43">
        <f t="shared" si="0"/>
        <v>1.1520338946782789</v>
      </c>
      <c r="AL14" s="43">
        <f t="shared" si="1"/>
        <v>1.3016703656114941</v>
      </c>
      <c r="AM14" s="43">
        <f t="shared" si="2"/>
        <v>1.2099607267705321</v>
      </c>
      <c r="AN14" s="43">
        <f t="shared" si="3"/>
        <v>1.3286790266512165</v>
      </c>
      <c r="AO14" s="43">
        <f>'30.06.2018'!AK14+'30.06.2018'!AL14</f>
        <v>3.51</v>
      </c>
    </row>
    <row r="15" spans="1:41" x14ac:dyDescent="0.25">
      <c r="A15" s="50" t="s">
        <v>102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3"/>
      <c r="AJ15" s="43"/>
      <c r="AK15" s="43"/>
      <c r="AL15" s="43"/>
      <c r="AM15" s="43"/>
      <c r="AN15" s="43"/>
      <c r="AO15" s="43">
        <f>'30.06.2018'!AK15+'30.06.2018'!AL15</f>
        <v>4.2780000000000005</v>
      </c>
    </row>
    <row r="16" spans="1:41" x14ac:dyDescent="0.25">
      <c r="A16" s="50" t="s">
        <v>37</v>
      </c>
      <c r="B16" s="42">
        <v>133.16900000000001</v>
      </c>
      <c r="C16" s="42">
        <v>34.134999999999998</v>
      </c>
      <c r="D16" s="42">
        <v>0</v>
      </c>
      <c r="E16" s="42">
        <v>130.85900000000001</v>
      </c>
      <c r="F16" s="42">
        <v>56.753</v>
      </c>
      <c r="G16" s="42"/>
      <c r="H16" s="42">
        <v>4.6150000000000002</v>
      </c>
      <c r="I16" s="42">
        <v>0.88</v>
      </c>
      <c r="J16" s="42">
        <v>0.88</v>
      </c>
      <c r="K16" s="42">
        <v>0.91</v>
      </c>
      <c r="L16" s="42">
        <v>0.91</v>
      </c>
      <c r="M16" s="42">
        <v>1.06</v>
      </c>
      <c r="N16" s="42">
        <v>1.06</v>
      </c>
      <c r="O16" s="42">
        <v>1.0900000000000001</v>
      </c>
      <c r="P16" s="42">
        <v>1.0900000000000001</v>
      </c>
      <c r="Q16" s="42">
        <v>117.18899999999999</v>
      </c>
      <c r="R16" s="42">
        <v>30.039000000000001</v>
      </c>
      <c r="S16" s="42">
        <v>0</v>
      </c>
      <c r="T16" s="42">
        <v>119.07899999999999</v>
      </c>
      <c r="U16" s="42">
        <v>51.646000000000001</v>
      </c>
      <c r="V16" s="42">
        <v>0</v>
      </c>
      <c r="W16" s="42">
        <v>15.78</v>
      </c>
      <c r="X16" s="42">
        <v>2.6871999999999998</v>
      </c>
      <c r="Y16" s="42">
        <v>0</v>
      </c>
      <c r="Z16" s="42">
        <v>15.5496</v>
      </c>
      <c r="AA16" s="42">
        <v>3.7191999999999998</v>
      </c>
      <c r="AB16" s="42"/>
      <c r="AC16" s="42">
        <f t="shared" si="4"/>
        <v>0.11849604637715984</v>
      </c>
      <c r="AD16" s="42">
        <f t="shared" si="5"/>
        <v>0.11882713454940048</v>
      </c>
      <c r="AE16" s="42">
        <f t="shared" si="6"/>
        <v>7.8722718617255022E-2</v>
      </c>
      <c r="AF16" s="42">
        <f t="shared" si="7"/>
        <v>6.5533099571828804E-2</v>
      </c>
      <c r="AG16" s="42">
        <f t="shared" si="8"/>
        <v>0.99849604637715983</v>
      </c>
      <c r="AH16" s="42">
        <f t="shared" si="9"/>
        <v>1.0288271345494004</v>
      </c>
      <c r="AI16" s="43">
        <f t="shared" si="10"/>
        <v>1.1981952556525917</v>
      </c>
      <c r="AJ16" s="43">
        <f t="shared" si="10"/>
        <v>1.2345925614592805</v>
      </c>
      <c r="AK16" s="43">
        <f t="shared" si="0"/>
        <v>0.99849814896860367</v>
      </c>
      <c r="AL16" s="43">
        <f t="shared" si="1"/>
        <v>1.0288065780725819</v>
      </c>
      <c r="AM16" s="43">
        <f t="shared" si="2"/>
        <v>0.95872857770616671</v>
      </c>
      <c r="AN16" s="43">
        <f t="shared" si="3"/>
        <v>0.97554666713653904</v>
      </c>
      <c r="AO16" s="43">
        <f>'30.06.2018'!AK16+'30.06.2018'!AL16</f>
        <v>2.9880000000000004</v>
      </c>
    </row>
    <row r="17" spans="1:41" s="21" customFormat="1" x14ac:dyDescent="0.25">
      <c r="A17" s="50" t="s">
        <v>38</v>
      </c>
      <c r="B17" s="64">
        <v>48.48</v>
      </c>
      <c r="C17" s="64">
        <v>6.8789999999999996</v>
      </c>
      <c r="D17" s="64">
        <v>7.4999999999999997E-2</v>
      </c>
      <c r="E17" s="64">
        <v>46.804000000000002</v>
      </c>
      <c r="F17" s="64">
        <v>4.7789999999999999</v>
      </c>
      <c r="G17" s="64"/>
      <c r="H17" s="64"/>
      <c r="I17" s="64">
        <v>1.1399999999999999</v>
      </c>
      <c r="J17" s="64">
        <v>1.68</v>
      </c>
      <c r="K17" s="64">
        <v>1.68</v>
      </c>
      <c r="L17" s="64">
        <v>2.71</v>
      </c>
      <c r="M17" s="64">
        <v>1.3680000000000001</v>
      </c>
      <c r="N17" s="64">
        <v>2.016</v>
      </c>
      <c r="O17" s="64">
        <v>2.016</v>
      </c>
      <c r="P17" s="64">
        <v>3.2519999999999998</v>
      </c>
      <c r="Q17" s="64">
        <v>55.267000000000003</v>
      </c>
      <c r="R17" s="64">
        <v>11.557</v>
      </c>
      <c r="S17" s="64">
        <v>0.126</v>
      </c>
      <c r="T17" s="64">
        <v>78.631</v>
      </c>
      <c r="U17" s="64">
        <v>12.951000000000001</v>
      </c>
      <c r="V17" s="64">
        <v>0</v>
      </c>
      <c r="W17" s="64">
        <v>7.694</v>
      </c>
      <c r="X17" s="64">
        <v>0.33</v>
      </c>
      <c r="Y17" s="64">
        <v>1.9E-2</v>
      </c>
      <c r="Z17" s="64">
        <v>0</v>
      </c>
      <c r="AA17" s="64">
        <v>0</v>
      </c>
      <c r="AB17" s="64">
        <v>0</v>
      </c>
      <c r="AC17" s="64">
        <f t="shared" si="4"/>
        <v>0.15870462046204623</v>
      </c>
      <c r="AD17" s="64">
        <f t="shared" si="5"/>
        <v>0</v>
      </c>
      <c r="AE17" s="64">
        <f t="shared" si="6"/>
        <v>5.0186942766752951E-2</v>
      </c>
      <c r="AF17" s="64">
        <f t="shared" si="7"/>
        <v>0</v>
      </c>
      <c r="AG17" s="42">
        <f t="shared" si="8"/>
        <v>1.298704620462046</v>
      </c>
      <c r="AH17" s="42">
        <f t="shared" si="9"/>
        <v>1.68</v>
      </c>
      <c r="AI17" s="43">
        <f t="shared" si="10"/>
        <v>1.5584455445544552</v>
      </c>
      <c r="AJ17" s="43">
        <f t="shared" si="10"/>
        <v>2.016</v>
      </c>
      <c r="AK17" s="65">
        <f t="shared" si="0"/>
        <v>1.2987004950495051</v>
      </c>
      <c r="AL17" s="65">
        <f t="shared" si="1"/>
        <v>1.6800059823946671</v>
      </c>
      <c r="AM17" s="65">
        <f t="shared" si="2"/>
        <v>1.7280127925570579</v>
      </c>
      <c r="AN17" s="65">
        <f t="shared" si="3"/>
        <v>2.7099811676082863</v>
      </c>
      <c r="AO17" s="43">
        <f>'30.06.2018'!AK17+'30.06.2018'!AL17</f>
        <v>3.9342224689613405</v>
      </c>
    </row>
    <row r="18" spans="1:41" x14ac:dyDescent="0.25">
      <c r="A18" s="50" t="s">
        <v>39</v>
      </c>
      <c r="B18" s="42">
        <v>87.013999999999996</v>
      </c>
      <c r="C18" s="42">
        <v>12.169</v>
      </c>
      <c r="D18" s="42">
        <v>1.71</v>
      </c>
      <c r="E18" s="42">
        <v>64.790999999999997</v>
      </c>
      <c r="F18" s="42">
        <v>11.026999999999999</v>
      </c>
      <c r="G18" s="42"/>
      <c r="H18" s="42">
        <v>23.187000000000001</v>
      </c>
      <c r="I18" s="42">
        <v>1.03</v>
      </c>
      <c r="J18" s="42">
        <v>0.84</v>
      </c>
      <c r="K18" s="42">
        <v>1.03</v>
      </c>
      <c r="L18" s="42">
        <v>0.84</v>
      </c>
      <c r="M18" s="42">
        <f>I18*1.2</f>
        <v>1.236</v>
      </c>
      <c r="N18" s="42">
        <f>J18*1.2</f>
        <v>1.008</v>
      </c>
      <c r="O18" s="42">
        <f>K18*1.2</f>
        <v>1.236</v>
      </c>
      <c r="P18" s="42">
        <f>L18*1.2</f>
        <v>1.008</v>
      </c>
      <c r="Q18" s="42">
        <v>38.466999999999999</v>
      </c>
      <c r="R18" s="42">
        <v>9.7439999999999998</v>
      </c>
      <c r="S18" s="42">
        <v>1.2010000000000001</v>
      </c>
      <c r="T18" s="42">
        <v>64.619</v>
      </c>
      <c r="U18" s="42">
        <v>8.7319999999999993</v>
      </c>
      <c r="V18" s="42"/>
      <c r="W18" s="42">
        <v>6.0579999999999998</v>
      </c>
      <c r="X18" s="42">
        <v>0.90500000000000003</v>
      </c>
      <c r="Y18" s="42">
        <v>0.02</v>
      </c>
      <c r="Z18" s="42">
        <v>2.2970000000000002</v>
      </c>
      <c r="AA18" s="42"/>
      <c r="AB18" s="42"/>
      <c r="AC18" s="42">
        <f t="shared" si="4"/>
        <v>6.9620980531868437E-2</v>
      </c>
      <c r="AD18" s="42">
        <f t="shared" si="5"/>
        <v>3.5452454816255349E-2</v>
      </c>
      <c r="AE18" s="42">
        <f t="shared" si="6"/>
        <v>6.6647452986526398E-2</v>
      </c>
      <c r="AF18" s="42">
        <f t="shared" si="7"/>
        <v>0</v>
      </c>
      <c r="AG18" s="42">
        <f t="shared" si="8"/>
        <v>1.0996209805318684</v>
      </c>
      <c r="AH18" s="42">
        <f t="shared" si="9"/>
        <v>1.0654524548162554</v>
      </c>
      <c r="AI18" s="43">
        <f t="shared" si="10"/>
        <v>1.319545176638242</v>
      </c>
      <c r="AJ18" s="43">
        <f t="shared" si="10"/>
        <v>1.2785429457795063</v>
      </c>
      <c r="AK18" s="43">
        <f t="shared" si="0"/>
        <v>0.51169926678465538</v>
      </c>
      <c r="AL18" s="43">
        <f t="shared" si="1"/>
        <v>1.0327977651216991</v>
      </c>
      <c r="AM18" s="43">
        <f t="shared" si="2"/>
        <v>0.87509244802366659</v>
      </c>
      <c r="AN18" s="43">
        <f t="shared" si="3"/>
        <v>0.79187448988845555</v>
      </c>
      <c r="AO18" s="43">
        <f>'30.06.2018'!AK18+'30.06.2018'!AL18</f>
        <v>3.8279999999999994</v>
      </c>
    </row>
    <row r="19" spans="1:41" x14ac:dyDescent="0.25">
      <c r="A19" s="50" t="s">
        <v>40</v>
      </c>
      <c r="B19" s="42">
        <v>43.003</v>
      </c>
      <c r="C19" s="42">
        <v>30.690999999999999</v>
      </c>
      <c r="D19" s="42">
        <v>0</v>
      </c>
      <c r="E19" s="42">
        <v>35.256</v>
      </c>
      <c r="F19" s="42">
        <v>29.937000000000001</v>
      </c>
      <c r="G19" s="42">
        <v>0</v>
      </c>
      <c r="H19" s="42"/>
      <c r="I19" s="42">
        <v>0.88</v>
      </c>
      <c r="J19" s="42">
        <v>1.06</v>
      </c>
      <c r="K19" s="42">
        <v>1.64</v>
      </c>
      <c r="L19" s="42">
        <v>1.97</v>
      </c>
      <c r="M19" s="42">
        <v>1.06</v>
      </c>
      <c r="N19" s="42">
        <v>1.27</v>
      </c>
      <c r="O19" s="42">
        <v>1.97</v>
      </c>
      <c r="P19" s="42">
        <v>2.36</v>
      </c>
      <c r="Q19" s="42">
        <v>37.817999999999998</v>
      </c>
      <c r="R19" s="42">
        <v>32.036999999999999</v>
      </c>
      <c r="S19" s="42">
        <v>0</v>
      </c>
      <c r="T19" s="42">
        <v>57.792999999999999</v>
      </c>
      <c r="U19" s="42">
        <v>56.536999999999999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f t="shared" si="4"/>
        <v>0</v>
      </c>
      <c r="AD19" s="42">
        <f t="shared" si="5"/>
        <v>0</v>
      </c>
      <c r="AE19" s="42">
        <f t="shared" si="6"/>
        <v>0</v>
      </c>
      <c r="AF19" s="42">
        <f t="shared" si="7"/>
        <v>0</v>
      </c>
      <c r="AG19" s="42">
        <f t="shared" si="8"/>
        <v>0.88</v>
      </c>
      <c r="AH19" s="42">
        <f t="shared" si="9"/>
        <v>1.64</v>
      </c>
      <c r="AI19" s="43">
        <f t="shared" si="10"/>
        <v>1.056</v>
      </c>
      <c r="AJ19" s="43">
        <f t="shared" si="10"/>
        <v>1.9679999999999997</v>
      </c>
      <c r="AK19" s="43">
        <f t="shared" si="0"/>
        <v>0.87942701671976364</v>
      </c>
      <c r="AL19" s="43">
        <f t="shared" si="1"/>
        <v>1.639238711141366</v>
      </c>
      <c r="AM19" s="43">
        <f t="shared" si="2"/>
        <v>1.0438565051643804</v>
      </c>
      <c r="AN19" s="43">
        <f t="shared" si="3"/>
        <v>1.8885325850953669</v>
      </c>
      <c r="AO19" s="43">
        <f>'30.06.2018'!AK19+'30.06.2018'!AL19</f>
        <v>4.3680000000000003</v>
      </c>
    </row>
    <row r="20" spans="1:41" s="21" customFormat="1" x14ac:dyDescent="0.25">
      <c r="A20" s="50" t="s">
        <v>41</v>
      </c>
      <c r="B20" s="64">
        <v>41.515999999999998</v>
      </c>
      <c r="C20" s="64">
        <v>14.92</v>
      </c>
      <c r="D20" s="64">
        <v>0</v>
      </c>
      <c r="E20" s="64">
        <v>38.89</v>
      </c>
      <c r="F20" s="64">
        <v>13.564</v>
      </c>
      <c r="G20" s="64">
        <v>0</v>
      </c>
      <c r="H20" s="64"/>
      <c r="I20" s="64">
        <v>1</v>
      </c>
      <c r="J20" s="64">
        <v>1</v>
      </c>
      <c r="K20" s="64">
        <v>2.08</v>
      </c>
      <c r="L20" s="64">
        <v>2.08</v>
      </c>
      <c r="M20" s="64">
        <v>1.2</v>
      </c>
      <c r="N20" s="64">
        <v>1.2</v>
      </c>
      <c r="O20" s="64">
        <v>2.496</v>
      </c>
      <c r="P20" s="64">
        <v>2.496</v>
      </c>
      <c r="Q20" s="64">
        <v>40.279000000000003</v>
      </c>
      <c r="R20" s="64">
        <v>14.988</v>
      </c>
      <c r="S20" s="64">
        <v>0</v>
      </c>
      <c r="T20" s="64">
        <v>80.891000000000005</v>
      </c>
      <c r="U20" s="64">
        <v>28.213000000000001</v>
      </c>
      <c r="V20" s="64">
        <v>0</v>
      </c>
      <c r="W20" s="64">
        <v>4.5049999999999999</v>
      </c>
      <c r="X20" s="64">
        <v>1.718</v>
      </c>
      <c r="Y20" s="64">
        <v>0</v>
      </c>
      <c r="Z20" s="64">
        <v>6.2770000000000001</v>
      </c>
      <c r="AA20" s="64">
        <v>2.1869999999999998</v>
      </c>
      <c r="AB20" s="64">
        <v>0</v>
      </c>
      <c r="AC20" s="64">
        <f t="shared" si="4"/>
        <v>0.1085123807688602</v>
      </c>
      <c r="AD20" s="64">
        <f t="shared" si="5"/>
        <v>0.16140395988686038</v>
      </c>
      <c r="AE20" s="64">
        <f t="shared" si="6"/>
        <v>0.11514745308310992</v>
      </c>
      <c r="AF20" s="64">
        <f t="shared" si="7"/>
        <v>0.16123562370982009</v>
      </c>
      <c r="AG20" s="42">
        <f t="shared" si="8"/>
        <v>1.1085123807688602</v>
      </c>
      <c r="AH20" s="42">
        <f t="shared" si="9"/>
        <v>2.2414039598868603</v>
      </c>
      <c r="AI20" s="43">
        <f t="shared" si="10"/>
        <v>1.3302148569226322</v>
      </c>
      <c r="AJ20" s="43">
        <f t="shared" si="10"/>
        <v>2.6896847518642324</v>
      </c>
      <c r="AK20" s="65">
        <f t="shared" si="0"/>
        <v>1.0787166393679548</v>
      </c>
      <c r="AL20" s="65">
        <f t="shared" si="1"/>
        <v>2.2413988171766523</v>
      </c>
      <c r="AM20" s="65">
        <f t="shared" si="2"/>
        <v>1.11970509383378</v>
      </c>
      <c r="AN20" s="65">
        <f t="shared" si="3"/>
        <v>2.2412267767620171</v>
      </c>
      <c r="AO20" s="43">
        <f>'30.06.2018'!AK20+'30.06.2018'!AL20</f>
        <v>4.0854600728155344</v>
      </c>
    </row>
    <row r="21" spans="1:41" x14ac:dyDescent="0.25">
      <c r="A21" s="60" t="s">
        <v>42</v>
      </c>
      <c r="B21" s="42" t="s">
        <v>72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>
        <f t="shared" si="8"/>
        <v>0</v>
      </c>
      <c r="AH21" s="42">
        <f t="shared" si="9"/>
        <v>0</v>
      </c>
      <c r="AI21" s="43">
        <f t="shared" si="10"/>
        <v>0</v>
      </c>
      <c r="AJ21" s="43">
        <f t="shared" si="10"/>
        <v>0</v>
      </c>
      <c r="AK21" s="43"/>
      <c r="AL21" s="43"/>
      <c r="AM21" s="43"/>
      <c r="AN21" s="43"/>
      <c r="AO21" s="43">
        <f>'30.06.2018'!AK21+'30.06.2018'!AL21</f>
        <v>3.126203089689592</v>
      </c>
    </row>
    <row r="22" spans="1:41" x14ac:dyDescent="0.25">
      <c r="A22" s="50" t="s">
        <v>43</v>
      </c>
      <c r="B22" s="42">
        <v>197.55199999999999</v>
      </c>
      <c r="C22" s="42">
        <v>138.773</v>
      </c>
      <c r="D22" s="42">
        <v>0</v>
      </c>
      <c r="E22" s="42">
        <v>197.649</v>
      </c>
      <c r="F22" s="42">
        <v>184.97</v>
      </c>
      <c r="G22" s="42">
        <v>0</v>
      </c>
      <c r="H22" s="42"/>
      <c r="I22" s="57">
        <f>Q22/B22</f>
        <v>0.87777395318700902</v>
      </c>
      <c r="J22" s="57">
        <f>R22/C22</f>
        <v>0.94025494872921966</v>
      </c>
      <c r="K22" s="57">
        <f>T22/E22</f>
        <v>1.6651235270605973</v>
      </c>
      <c r="L22" s="57">
        <f>U22/F22</f>
        <v>2.1628588419743742</v>
      </c>
      <c r="M22" s="43">
        <f>I22*1.2</f>
        <v>1.0533287438244108</v>
      </c>
      <c r="N22" s="43">
        <f>J22*1.2</f>
        <v>1.1283059384750636</v>
      </c>
      <c r="O22" s="43">
        <f>K22*1.2</f>
        <v>1.9981482324727167</v>
      </c>
      <c r="P22" s="43">
        <f>L22*1.2</f>
        <v>2.5954306103692488</v>
      </c>
      <c r="Q22" s="42">
        <v>173.40600000000001</v>
      </c>
      <c r="R22" s="42">
        <v>130.482</v>
      </c>
      <c r="S22" s="42">
        <v>0</v>
      </c>
      <c r="T22" s="42">
        <v>329.11</v>
      </c>
      <c r="U22" s="42">
        <v>400.06400000000002</v>
      </c>
      <c r="V22" s="42">
        <v>0</v>
      </c>
      <c r="W22" s="42">
        <v>1.169</v>
      </c>
      <c r="X22" s="42">
        <v>0.20300000000000001</v>
      </c>
      <c r="Y22" s="42">
        <v>0</v>
      </c>
      <c r="Z22" s="42">
        <v>1.1639999999999999</v>
      </c>
      <c r="AA22" s="42">
        <v>0.17499999999999999</v>
      </c>
      <c r="AB22" s="42"/>
      <c r="AC22" s="42">
        <f t="shared" si="4"/>
        <v>5.9174293350611491E-3</v>
      </c>
      <c r="AD22" s="42">
        <f t="shared" si="5"/>
        <v>5.889227873654812E-3</v>
      </c>
      <c r="AE22" s="42">
        <f t="shared" si="6"/>
        <v>1.4628205774898577E-3</v>
      </c>
      <c r="AF22" s="42">
        <f t="shared" si="7"/>
        <v>9.4609936746499425E-4</v>
      </c>
      <c r="AG22" s="42">
        <f t="shared" si="8"/>
        <v>0.88369138252207013</v>
      </c>
      <c r="AH22" s="42">
        <f t="shared" si="9"/>
        <v>1.6710127549342522</v>
      </c>
      <c r="AI22" s="43">
        <f t="shared" si="10"/>
        <v>1.0604296590264841</v>
      </c>
      <c r="AJ22" s="43">
        <f t="shared" si="10"/>
        <v>2.0052153059211024</v>
      </c>
      <c r="AK22" s="43">
        <f t="shared" si="0"/>
        <v>0.88369138252207025</v>
      </c>
      <c r="AL22" s="43">
        <f t="shared" si="1"/>
        <v>1.6710127549342522</v>
      </c>
      <c r="AM22" s="43">
        <f t="shared" si="2"/>
        <v>0.94171776930670958</v>
      </c>
      <c r="AN22" s="43">
        <f t="shared" si="3"/>
        <v>2.1638049413418394</v>
      </c>
      <c r="AO22" s="43">
        <f>'30.06.2018'!AK22+'30.06.2018'!AL22</f>
        <v>3.8159999999999998</v>
      </c>
    </row>
    <row r="23" spans="1:41" s="21" customFormat="1" x14ac:dyDescent="0.25">
      <c r="A23" s="50" t="s">
        <v>44</v>
      </c>
      <c r="B23" s="64">
        <v>27.053999999999998</v>
      </c>
      <c r="C23" s="64">
        <v>8.9260000000000002</v>
      </c>
      <c r="D23" s="64">
        <v>0</v>
      </c>
      <c r="E23" s="64">
        <v>24.202999999999999</v>
      </c>
      <c r="F23" s="64">
        <v>3.0680000000000001</v>
      </c>
      <c r="G23" s="64">
        <v>0</v>
      </c>
      <c r="H23" s="64"/>
      <c r="I23" s="64">
        <v>0.8</v>
      </c>
      <c r="J23" s="64">
        <v>0.8</v>
      </c>
      <c r="K23" s="64">
        <v>1.1399999999999999</v>
      </c>
      <c r="L23" s="64">
        <v>1.1399999999999999</v>
      </c>
      <c r="M23" s="64">
        <v>0.96</v>
      </c>
      <c r="N23" s="64">
        <v>0.96</v>
      </c>
      <c r="O23" s="64">
        <v>1.37</v>
      </c>
      <c r="P23" s="64">
        <v>1.37</v>
      </c>
      <c r="Q23" s="64">
        <v>20.622</v>
      </c>
      <c r="R23" s="64">
        <v>8.1769999999999996</v>
      </c>
      <c r="S23" s="64">
        <v>0</v>
      </c>
      <c r="T23" s="64">
        <v>26.148</v>
      </c>
      <c r="U23" s="64">
        <v>4.976</v>
      </c>
      <c r="V23" s="6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4">
        <v>0</v>
      </c>
      <c r="AC23" s="64">
        <f t="shared" si="4"/>
        <v>0</v>
      </c>
      <c r="AD23" s="64">
        <f t="shared" si="5"/>
        <v>0</v>
      </c>
      <c r="AE23" s="64">
        <f t="shared" si="6"/>
        <v>0</v>
      </c>
      <c r="AF23" s="64">
        <f t="shared" si="7"/>
        <v>0</v>
      </c>
      <c r="AG23" s="42">
        <f t="shared" si="8"/>
        <v>0.8</v>
      </c>
      <c r="AH23" s="42">
        <f t="shared" si="9"/>
        <v>1.1399999999999999</v>
      </c>
      <c r="AI23" s="43">
        <f t="shared" si="10"/>
        <v>0.96</v>
      </c>
      <c r="AJ23" s="43">
        <f t="shared" si="10"/>
        <v>1.3679999999999999</v>
      </c>
      <c r="AK23" s="65">
        <f t="shared" si="0"/>
        <v>0.76225327123530717</v>
      </c>
      <c r="AL23" s="65">
        <f t="shared" si="1"/>
        <v>1.0803619386026526</v>
      </c>
      <c r="AM23" s="65">
        <f t="shared" si="2"/>
        <v>0.9160878332959892</v>
      </c>
      <c r="AN23" s="65">
        <f t="shared" si="3"/>
        <v>1.621903520208605</v>
      </c>
      <c r="AO23" s="43">
        <f>'30.06.2018'!AK23+'30.06.2018'!AL23</f>
        <v>3.6</v>
      </c>
    </row>
    <row r="24" spans="1:41" x14ac:dyDescent="0.25">
      <c r="A24" s="50" t="s">
        <v>45</v>
      </c>
      <c r="B24" s="42">
        <v>86.745000000000005</v>
      </c>
      <c r="C24" s="42">
        <v>30.204999999999998</v>
      </c>
      <c r="D24" s="42">
        <v>1.0680000000000001</v>
      </c>
      <c r="E24" s="42">
        <v>75.878</v>
      </c>
      <c r="F24" s="42">
        <v>31.818999999999999</v>
      </c>
      <c r="G24" s="42">
        <v>0</v>
      </c>
      <c r="H24" s="42"/>
      <c r="I24" s="42">
        <v>1.1100000000000001</v>
      </c>
      <c r="J24" s="42">
        <v>1.1100000000000001</v>
      </c>
      <c r="K24" s="42">
        <v>1.42</v>
      </c>
      <c r="L24" s="42">
        <v>1.42</v>
      </c>
      <c r="M24" s="42">
        <v>1.3320000000000001</v>
      </c>
      <c r="N24" s="42">
        <v>1.3320000000000001</v>
      </c>
      <c r="O24" s="42">
        <v>1.704</v>
      </c>
      <c r="P24" s="42">
        <v>1.704</v>
      </c>
      <c r="Q24" s="42">
        <v>94.081999999999994</v>
      </c>
      <c r="R24" s="42">
        <v>32.622</v>
      </c>
      <c r="S24" s="42">
        <v>1.151</v>
      </c>
      <c r="T24" s="42">
        <v>104.221</v>
      </c>
      <c r="U24" s="42">
        <v>43.646000000000001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f t="shared" si="4"/>
        <v>0</v>
      </c>
      <c r="AD24" s="42">
        <f t="shared" si="5"/>
        <v>0</v>
      </c>
      <c r="AE24" s="42">
        <f t="shared" si="6"/>
        <v>0</v>
      </c>
      <c r="AF24" s="42">
        <f t="shared" si="7"/>
        <v>0</v>
      </c>
      <c r="AG24" s="42">
        <f t="shared" si="8"/>
        <v>1.1100000000000001</v>
      </c>
      <c r="AH24" s="42">
        <f t="shared" si="9"/>
        <v>1.42</v>
      </c>
      <c r="AI24" s="43">
        <f t="shared" si="10"/>
        <v>1.3320000000000001</v>
      </c>
      <c r="AJ24" s="43">
        <f t="shared" si="10"/>
        <v>1.704</v>
      </c>
      <c r="AK24" s="43">
        <f t="shared" si="0"/>
        <v>1.0845812438757276</v>
      </c>
      <c r="AL24" s="43">
        <f t="shared" si="1"/>
        <v>1.373533830622842</v>
      </c>
      <c r="AM24" s="43">
        <f t="shared" si="2"/>
        <v>1.080019864260884</v>
      </c>
      <c r="AN24" s="43">
        <f t="shared" si="3"/>
        <v>1.3716961563845502</v>
      </c>
      <c r="AO24" s="43">
        <f>'30.06.2018'!AK24+'30.06.2018'!AL24</f>
        <v>4.1485344206470112</v>
      </c>
    </row>
    <row r="25" spans="1:41" s="21" customFormat="1" x14ac:dyDescent="0.25">
      <c r="A25" s="50" t="s">
        <v>46</v>
      </c>
      <c r="B25" s="64">
        <v>65.808000000000007</v>
      </c>
      <c r="C25" s="64">
        <v>30.744</v>
      </c>
      <c r="D25" s="64">
        <v>0</v>
      </c>
      <c r="E25" s="64">
        <v>62.63</v>
      </c>
      <c r="F25" s="64">
        <v>20.655000000000001</v>
      </c>
      <c r="G25" s="64"/>
      <c r="H25" s="64"/>
      <c r="I25" s="64">
        <v>0.89</v>
      </c>
      <c r="J25" s="64">
        <v>1.28</v>
      </c>
      <c r="K25" s="64">
        <v>0.89</v>
      </c>
      <c r="L25" s="64">
        <v>1.28</v>
      </c>
      <c r="M25" s="64">
        <v>1.0680000000000001</v>
      </c>
      <c r="N25" s="64">
        <v>1.536</v>
      </c>
      <c r="O25" s="64">
        <v>1.0680000000000001</v>
      </c>
      <c r="P25" s="64">
        <v>1.536</v>
      </c>
      <c r="Q25" s="64">
        <v>58.569000000000003</v>
      </c>
      <c r="R25" s="64">
        <v>39.351999999999997</v>
      </c>
      <c r="S25" s="64">
        <v>0</v>
      </c>
      <c r="T25" s="64">
        <v>56.006</v>
      </c>
      <c r="U25" s="64">
        <v>30.353000000000002</v>
      </c>
      <c r="V25" s="64">
        <v>0</v>
      </c>
      <c r="W25" s="64">
        <v>0</v>
      </c>
      <c r="X25" s="64">
        <v>0</v>
      </c>
      <c r="Y25" s="64">
        <v>0</v>
      </c>
      <c r="Z25" s="64">
        <v>0</v>
      </c>
      <c r="AA25" s="64">
        <v>0</v>
      </c>
      <c r="AB25" s="64">
        <v>0</v>
      </c>
      <c r="AC25" s="64">
        <f t="shared" si="4"/>
        <v>0</v>
      </c>
      <c r="AD25" s="64">
        <f t="shared" si="5"/>
        <v>0</v>
      </c>
      <c r="AE25" s="64">
        <f t="shared" si="6"/>
        <v>0</v>
      </c>
      <c r="AF25" s="64">
        <f t="shared" si="7"/>
        <v>0</v>
      </c>
      <c r="AG25" s="42">
        <f t="shared" si="8"/>
        <v>0.89</v>
      </c>
      <c r="AH25" s="42">
        <f t="shared" si="9"/>
        <v>0.89</v>
      </c>
      <c r="AI25" s="43">
        <f t="shared" si="10"/>
        <v>1.0680000000000001</v>
      </c>
      <c r="AJ25" s="43">
        <f t="shared" si="10"/>
        <v>1.0680000000000001</v>
      </c>
      <c r="AK25" s="65">
        <f t="shared" si="0"/>
        <v>0.88999817651349378</v>
      </c>
      <c r="AL25" s="65">
        <f t="shared" si="1"/>
        <v>0.8942359891425834</v>
      </c>
      <c r="AM25" s="65">
        <f t="shared" si="2"/>
        <v>1.2799895914650012</v>
      </c>
      <c r="AN25" s="65">
        <f t="shared" si="3"/>
        <v>1.469523117889131</v>
      </c>
      <c r="AO25" s="43">
        <f>'30.06.2018'!AK25+'30.06.2018'!AL25</f>
        <v>2.7</v>
      </c>
    </row>
    <row r="26" spans="1:41" x14ac:dyDescent="0.25">
      <c r="A26" s="50" t="s">
        <v>47</v>
      </c>
      <c r="B26" s="42">
        <v>583.51300000000003</v>
      </c>
      <c r="C26" s="42">
        <v>489.33699999999999</v>
      </c>
      <c r="D26" s="42">
        <v>0</v>
      </c>
      <c r="E26" s="42">
        <v>571.53099999999995</v>
      </c>
      <c r="F26" s="42">
        <v>513.67399999999998</v>
      </c>
      <c r="G26" s="42">
        <v>0</v>
      </c>
      <c r="H26" s="42"/>
      <c r="I26" s="42">
        <v>0.75</v>
      </c>
      <c r="J26" s="42">
        <v>0.75</v>
      </c>
      <c r="K26" s="42">
        <v>1.24</v>
      </c>
      <c r="L26" s="42">
        <v>1.24</v>
      </c>
      <c r="M26" s="42">
        <v>0.9</v>
      </c>
      <c r="N26" s="42">
        <v>0.9</v>
      </c>
      <c r="O26" s="42">
        <v>1.49</v>
      </c>
      <c r="P26" s="42">
        <v>1.49</v>
      </c>
      <c r="Q26" s="42">
        <v>441.22699999999998</v>
      </c>
      <c r="R26" s="42">
        <v>321.84500000000003</v>
      </c>
      <c r="S26" s="42">
        <v>0</v>
      </c>
      <c r="T26" s="42">
        <v>703.88400000000001</v>
      </c>
      <c r="U26" s="42">
        <v>570.30499999999995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f t="shared" si="4"/>
        <v>0</v>
      </c>
      <c r="AD26" s="42">
        <f t="shared" si="5"/>
        <v>0</v>
      </c>
      <c r="AE26" s="42">
        <f t="shared" si="6"/>
        <v>0</v>
      </c>
      <c r="AF26" s="42">
        <f t="shared" si="7"/>
        <v>0</v>
      </c>
      <c r="AG26" s="42">
        <f t="shared" si="8"/>
        <v>0.75</v>
      </c>
      <c r="AH26" s="42">
        <f t="shared" si="9"/>
        <v>1.24</v>
      </c>
      <c r="AI26" s="43">
        <f t="shared" si="10"/>
        <v>0.89999999999999991</v>
      </c>
      <c r="AJ26" s="43">
        <f t="shared" si="10"/>
        <v>1.488</v>
      </c>
      <c r="AK26" s="43">
        <f t="shared" si="0"/>
        <v>0.75615624673314896</v>
      </c>
      <c r="AL26" s="43">
        <f t="shared" si="1"/>
        <v>1.2315762399589876</v>
      </c>
      <c r="AM26" s="43">
        <f t="shared" si="2"/>
        <v>0.65771646125267458</v>
      </c>
      <c r="AN26" s="43">
        <f t="shared" si="3"/>
        <v>1.1102469659745284</v>
      </c>
      <c r="AO26" s="43">
        <f>'30.06.2018'!AK26+'30.06.2018'!AL26</f>
        <v>3.516</v>
      </c>
    </row>
    <row r="27" spans="1:41" x14ac:dyDescent="0.25">
      <c r="A27" s="50" t="s">
        <v>48</v>
      </c>
      <c r="B27" s="42">
        <v>34.863</v>
      </c>
      <c r="C27" s="42">
        <v>12.739000000000001</v>
      </c>
      <c r="D27" s="42">
        <v>0</v>
      </c>
      <c r="E27" s="42">
        <v>41.622</v>
      </c>
      <c r="F27" s="42">
        <v>103.999</v>
      </c>
      <c r="G27" s="42">
        <v>0</v>
      </c>
      <c r="H27" s="42"/>
      <c r="I27" s="42">
        <v>0.95</v>
      </c>
      <c r="J27" s="42">
        <v>1.05</v>
      </c>
      <c r="K27" s="42">
        <v>1.2</v>
      </c>
      <c r="L27" s="42">
        <v>1.35</v>
      </c>
      <c r="M27" s="42">
        <v>1.1399999999999999</v>
      </c>
      <c r="N27" s="42">
        <v>1.26</v>
      </c>
      <c r="O27" s="42">
        <v>1.44</v>
      </c>
      <c r="P27" s="42">
        <v>1.62</v>
      </c>
      <c r="Q27" s="42">
        <v>33.119</v>
      </c>
      <c r="R27" s="42">
        <v>13.375999999999999</v>
      </c>
      <c r="S27" s="42">
        <v>0</v>
      </c>
      <c r="T27" s="42">
        <v>49.945999999999998</v>
      </c>
      <c r="U27" s="42">
        <v>151.82400000000001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f t="shared" si="4"/>
        <v>0</v>
      </c>
      <c r="AD27" s="42">
        <f t="shared" si="5"/>
        <v>0</v>
      </c>
      <c r="AE27" s="42">
        <f t="shared" si="6"/>
        <v>0</v>
      </c>
      <c r="AF27" s="42">
        <f t="shared" si="7"/>
        <v>0</v>
      </c>
      <c r="AG27" s="42">
        <f t="shared" si="8"/>
        <v>0.95</v>
      </c>
      <c r="AH27" s="42">
        <f t="shared" si="9"/>
        <v>1.2</v>
      </c>
      <c r="AI27" s="43">
        <f t="shared" si="10"/>
        <v>1.1399999999999999</v>
      </c>
      <c r="AJ27" s="43">
        <f t="shared" si="10"/>
        <v>1.44</v>
      </c>
      <c r="AK27" s="43">
        <f>(Q27+W27)/B27</f>
        <v>0.94997561885093085</v>
      </c>
      <c r="AL27" s="43">
        <f>(T27+Z27)/E27</f>
        <v>1.199990389697756</v>
      </c>
      <c r="AM27" s="43">
        <f>(R27+X27)/C27</f>
        <v>1.0500039249548629</v>
      </c>
      <c r="AN27" s="43">
        <f>(U27+V27+AA27+AB27)/(F27+G27)</f>
        <v>1.4598601909633748</v>
      </c>
      <c r="AO27" s="43">
        <f>'30.06.2018'!AK27+'30.06.2018'!AL27</f>
        <v>2.6760000000000002</v>
      </c>
    </row>
    <row r="28" spans="1:41" s="21" customFormat="1" x14ac:dyDescent="0.25">
      <c r="A28" s="60" t="s">
        <v>49</v>
      </c>
      <c r="B28" s="64">
        <v>86.088999999999999</v>
      </c>
      <c r="C28" s="64">
        <v>29.715</v>
      </c>
      <c r="D28" s="64">
        <v>1.278</v>
      </c>
      <c r="E28" s="64">
        <v>83.031999999999996</v>
      </c>
      <c r="F28" s="64">
        <v>161.767</v>
      </c>
      <c r="G28" s="64">
        <v>6.4000000000000001E-2</v>
      </c>
      <c r="H28" s="64"/>
      <c r="I28" s="64">
        <v>0.62</v>
      </c>
      <c r="J28" s="64">
        <v>0.9</v>
      </c>
      <c r="K28" s="64">
        <v>1.22</v>
      </c>
      <c r="L28" s="64">
        <v>1.38</v>
      </c>
      <c r="M28" s="64">
        <f>I28*1.2</f>
        <v>0.74399999999999999</v>
      </c>
      <c r="N28" s="64">
        <f>J28*1.2</f>
        <v>1.08</v>
      </c>
      <c r="O28" s="64">
        <f>K28*1.2</f>
        <v>1.464</v>
      </c>
      <c r="P28" s="64">
        <f>L28*1.2</f>
        <v>1.6559999999999999</v>
      </c>
      <c r="Q28" s="64">
        <v>53.636000000000003</v>
      </c>
      <c r="R28" s="64">
        <v>26.614999999999998</v>
      </c>
      <c r="S28" s="64">
        <v>1.1499999999999999</v>
      </c>
      <c r="T28" s="64">
        <v>100.179</v>
      </c>
      <c r="U28" s="64">
        <v>239.465</v>
      </c>
      <c r="V28" s="64">
        <v>8.7999999999999995E-2</v>
      </c>
      <c r="W28" s="64"/>
      <c r="X28" s="64"/>
      <c r="Y28" s="64"/>
      <c r="Z28" s="64"/>
      <c r="AA28" s="64"/>
      <c r="AB28" s="64"/>
      <c r="AC28" s="64">
        <f t="shared" si="4"/>
        <v>0</v>
      </c>
      <c r="AD28" s="64">
        <f t="shared" si="5"/>
        <v>0</v>
      </c>
      <c r="AE28" s="64">
        <f t="shared" si="6"/>
        <v>0</v>
      </c>
      <c r="AF28" s="64">
        <f t="shared" si="7"/>
        <v>0</v>
      </c>
      <c r="AG28" s="42">
        <f t="shared" si="8"/>
        <v>0.62</v>
      </c>
      <c r="AH28" s="42">
        <f t="shared" si="9"/>
        <v>1.22</v>
      </c>
      <c r="AI28" s="43">
        <f t="shared" si="10"/>
        <v>0.74399999999999999</v>
      </c>
      <c r="AJ28" s="43">
        <f t="shared" si="10"/>
        <v>1.464</v>
      </c>
      <c r="AK28" s="65">
        <f t="shared" ref="AK28:AK46" si="24">(Q28+W28)/B28</f>
        <v>0.62302965535666577</v>
      </c>
      <c r="AL28" s="65">
        <f t="shared" ref="AL28:AL46" si="25">(T28+Z28)/E28</f>
        <v>1.2065107428461317</v>
      </c>
      <c r="AM28" s="65">
        <f t="shared" ref="AM28:AM46" si="26">(R28+X28)/C28</f>
        <v>0.89567558472152109</v>
      </c>
      <c r="AN28" s="65">
        <f t="shared" ref="AN28:AN46" si="27">(U28+V28+AA28+AB28)/(F28+G28)</f>
        <v>1.4802664508036163</v>
      </c>
      <c r="AO28" s="43">
        <f>'30.06.2018'!AK28+'30.06.2018'!AL28</f>
        <v>2.82</v>
      </c>
    </row>
    <row r="29" spans="1:41" x14ac:dyDescent="0.25">
      <c r="A29" s="50" t="s">
        <v>50</v>
      </c>
      <c r="B29" s="42">
        <v>202.804</v>
      </c>
      <c r="C29" s="42">
        <v>88.013999999999996</v>
      </c>
      <c r="D29" s="42">
        <v>0</v>
      </c>
      <c r="E29" s="42">
        <v>201.33500000000001</v>
      </c>
      <c r="F29" s="42">
        <v>364.75099999999998</v>
      </c>
      <c r="G29" s="42">
        <v>0</v>
      </c>
      <c r="H29" s="42"/>
      <c r="I29" s="42">
        <v>0.76400000000000001</v>
      </c>
      <c r="J29" s="42">
        <v>0.76400000000000001</v>
      </c>
      <c r="K29" s="42">
        <v>0.64500000000000002</v>
      </c>
      <c r="L29" s="42">
        <v>0.64500000000000002</v>
      </c>
      <c r="M29" s="42">
        <v>0.91700000000000004</v>
      </c>
      <c r="N29" s="42">
        <v>0.91700000000000004</v>
      </c>
      <c r="O29" s="42">
        <v>0.77400000000000002</v>
      </c>
      <c r="P29" s="42">
        <v>0.77400000000000002</v>
      </c>
      <c r="Q29" s="42">
        <v>154.94200000000001</v>
      </c>
      <c r="R29" s="42">
        <v>67.242999999999995</v>
      </c>
      <c r="S29" s="42">
        <v>0</v>
      </c>
      <c r="T29" s="42">
        <v>129.86099999999999</v>
      </c>
      <c r="U29" s="42">
        <v>235.26400000000001</v>
      </c>
      <c r="V29" s="42">
        <v>0</v>
      </c>
      <c r="W29" s="42"/>
      <c r="X29" s="42"/>
      <c r="Y29" s="42"/>
      <c r="Z29" s="42"/>
      <c r="AA29" s="42"/>
      <c r="AB29" s="42"/>
      <c r="AC29" s="42">
        <f t="shared" si="4"/>
        <v>0</v>
      </c>
      <c r="AD29" s="42">
        <f t="shared" si="5"/>
        <v>0</v>
      </c>
      <c r="AE29" s="42">
        <f t="shared" si="6"/>
        <v>0</v>
      </c>
      <c r="AF29" s="42">
        <f t="shared" si="7"/>
        <v>0</v>
      </c>
      <c r="AG29" s="42">
        <f t="shared" si="8"/>
        <v>0.76400000000000001</v>
      </c>
      <c r="AH29" s="42">
        <f t="shared" si="9"/>
        <v>0.64500000000000002</v>
      </c>
      <c r="AI29" s="43">
        <f t="shared" si="10"/>
        <v>0.91679999999999995</v>
      </c>
      <c r="AJ29" s="43">
        <f t="shared" si="10"/>
        <v>0.77400000000000002</v>
      </c>
      <c r="AK29" s="43">
        <f t="shared" si="24"/>
        <v>0.76399873769748139</v>
      </c>
      <c r="AL29" s="43">
        <f t="shared" si="25"/>
        <v>0.64499962748652739</v>
      </c>
      <c r="AM29" s="43">
        <f t="shared" si="26"/>
        <v>0.76400345399595515</v>
      </c>
      <c r="AN29" s="43">
        <f t="shared" si="27"/>
        <v>0.64499891706945289</v>
      </c>
      <c r="AO29" s="43">
        <f>'30.06.2018'!AK29+'30.06.2018'!AL29</f>
        <v>2.2799999999999998</v>
      </c>
    </row>
    <row r="30" spans="1:41" x14ac:dyDescent="0.25">
      <c r="A30" s="50" t="s">
        <v>51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3"/>
      <c r="AJ30" s="43"/>
      <c r="AK30" s="43"/>
      <c r="AL30" s="43"/>
      <c r="AM30" s="43"/>
      <c r="AN30" s="43"/>
      <c r="AO30" s="43">
        <f>'30.06.2018'!AK30+'30.06.2018'!AL30</f>
        <v>5.0399999999999991</v>
      </c>
    </row>
    <row r="31" spans="1:41" x14ac:dyDescent="0.25">
      <c r="A31" s="50" t="s">
        <v>52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3"/>
      <c r="AJ31" s="43"/>
      <c r="AK31" s="43"/>
      <c r="AL31" s="43"/>
      <c r="AM31" s="43"/>
      <c r="AN31" s="43"/>
      <c r="AO31" s="43">
        <f>'30.06.2018'!AK31+'30.06.2018'!AL31</f>
        <v>2.716500930713547</v>
      </c>
    </row>
    <row r="32" spans="1:41" x14ac:dyDescent="0.25">
      <c r="A32" s="50" t="s">
        <v>53</v>
      </c>
      <c r="B32" s="42">
        <v>82.738</v>
      </c>
      <c r="C32" s="42">
        <v>47.920999999999999</v>
      </c>
      <c r="D32" s="42">
        <v>0</v>
      </c>
      <c r="E32" s="42">
        <v>78.588999999999999</v>
      </c>
      <c r="F32" s="42">
        <v>75.173000000000002</v>
      </c>
      <c r="G32" s="42">
        <v>0</v>
      </c>
      <c r="H32" s="42"/>
      <c r="I32" s="42">
        <v>0.71</v>
      </c>
      <c r="J32" s="42">
        <v>0.71</v>
      </c>
      <c r="K32" s="42">
        <v>0.94</v>
      </c>
      <c r="L32" s="42">
        <v>0.94</v>
      </c>
      <c r="M32" s="42">
        <v>0.85</v>
      </c>
      <c r="N32" s="42">
        <v>0.85</v>
      </c>
      <c r="O32" s="42">
        <v>1.1299999999999999</v>
      </c>
      <c r="P32" s="42">
        <v>1.1299999999999999</v>
      </c>
      <c r="Q32" s="42">
        <v>60.081000000000003</v>
      </c>
      <c r="R32" s="42">
        <v>34.343000000000004</v>
      </c>
      <c r="S32" s="42">
        <v>0</v>
      </c>
      <c r="T32" s="42">
        <v>71.887</v>
      </c>
      <c r="U32" s="42">
        <v>70.387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f t="shared" si="4"/>
        <v>0</v>
      </c>
      <c r="AD32" s="42">
        <f t="shared" si="5"/>
        <v>0</v>
      </c>
      <c r="AE32" s="42">
        <f t="shared" si="6"/>
        <v>0</v>
      </c>
      <c r="AF32" s="42">
        <f t="shared" si="7"/>
        <v>0</v>
      </c>
      <c r="AG32" s="42">
        <f t="shared" si="8"/>
        <v>0.71</v>
      </c>
      <c r="AH32" s="42">
        <f t="shared" si="9"/>
        <v>0.94</v>
      </c>
      <c r="AI32" s="43">
        <f t="shared" si="10"/>
        <v>0.85199999999999998</v>
      </c>
      <c r="AJ32" s="43">
        <f t="shared" si="10"/>
        <v>1.1279999999999999</v>
      </c>
      <c r="AK32" s="43">
        <f t="shared" si="24"/>
        <v>0.72615968478812642</v>
      </c>
      <c r="AL32" s="43">
        <f t="shared" si="25"/>
        <v>0.91472088969194165</v>
      </c>
      <c r="AM32" s="43">
        <f t="shared" si="26"/>
        <v>0.71665866739007955</v>
      </c>
      <c r="AN32" s="43">
        <f t="shared" si="27"/>
        <v>0.93633352400462933</v>
      </c>
      <c r="AO32" s="43">
        <f>'30.06.2018'!AK32+'30.06.2018'!AL32</f>
        <v>3.1008</v>
      </c>
    </row>
    <row r="33" spans="1:41" s="21" customFormat="1" x14ac:dyDescent="0.25">
      <c r="A33" s="50" t="s">
        <v>54</v>
      </c>
      <c r="B33" s="64">
        <v>64.039000000000001</v>
      </c>
      <c r="C33" s="64">
        <v>43.48</v>
      </c>
      <c r="D33" s="64"/>
      <c r="E33" s="64">
        <v>50.304000000000002</v>
      </c>
      <c r="F33" s="64">
        <v>116.218</v>
      </c>
      <c r="G33" s="64"/>
      <c r="H33" s="64"/>
      <c r="I33" s="64">
        <v>1.1399999999999999</v>
      </c>
      <c r="J33" s="64">
        <v>1.29</v>
      </c>
      <c r="K33" s="64">
        <v>1.1399999999999999</v>
      </c>
      <c r="L33" s="64">
        <v>2</v>
      </c>
      <c r="M33" s="64">
        <v>1.3680000000000001</v>
      </c>
      <c r="N33" s="64">
        <v>1.548</v>
      </c>
      <c r="O33" s="64">
        <v>1.3680000000000001</v>
      </c>
      <c r="P33" s="64">
        <v>2.4</v>
      </c>
      <c r="Q33" s="64">
        <v>72.759</v>
      </c>
      <c r="R33" s="64">
        <v>56.183</v>
      </c>
      <c r="S33" s="64"/>
      <c r="T33" s="64">
        <v>57.56</v>
      </c>
      <c r="U33" s="64">
        <v>232.012</v>
      </c>
      <c r="V33" s="64"/>
      <c r="W33" s="64"/>
      <c r="X33" s="64"/>
      <c r="Y33" s="64"/>
      <c r="Z33" s="64"/>
      <c r="AA33" s="64"/>
      <c r="AB33" s="64"/>
      <c r="AC33" s="64">
        <v>0</v>
      </c>
      <c r="AD33" s="64">
        <v>0</v>
      </c>
      <c r="AE33" s="64">
        <v>0</v>
      </c>
      <c r="AF33" s="64">
        <v>0</v>
      </c>
      <c r="AG33" s="42">
        <f t="shared" si="8"/>
        <v>1.1399999999999999</v>
      </c>
      <c r="AH33" s="42">
        <f t="shared" si="9"/>
        <v>1.1399999999999999</v>
      </c>
      <c r="AI33" s="43">
        <f t="shared" si="10"/>
        <v>1.3679999999999999</v>
      </c>
      <c r="AJ33" s="43">
        <f t="shared" si="10"/>
        <v>1.3679999999999999</v>
      </c>
      <c r="AK33" s="65">
        <f t="shared" si="24"/>
        <v>1.1361670232202252</v>
      </c>
      <c r="AL33" s="65">
        <f t="shared" si="25"/>
        <v>1.1442430025445292</v>
      </c>
      <c r="AM33" s="65">
        <f t="shared" si="26"/>
        <v>1.2921573137074518</v>
      </c>
      <c r="AN33" s="65">
        <f t="shared" si="27"/>
        <v>1.9963516839043864</v>
      </c>
      <c r="AO33" s="43">
        <f>'30.06.2018'!AK33+'30.06.2018'!AL33</f>
        <v>2.1120000000000001</v>
      </c>
    </row>
    <row r="34" spans="1:41" x14ac:dyDescent="0.25">
      <c r="A34" s="50" t="s">
        <v>55</v>
      </c>
      <c r="B34" s="42">
        <v>279.01499999999999</v>
      </c>
      <c r="C34" s="42">
        <v>35.755000000000003</v>
      </c>
      <c r="D34" s="42">
        <v>0</v>
      </c>
      <c r="E34" s="42">
        <v>278.822</v>
      </c>
      <c r="F34" s="42">
        <v>89.075999999999993</v>
      </c>
      <c r="G34" s="42">
        <v>0</v>
      </c>
      <c r="H34" s="42">
        <v>331.53100000000001</v>
      </c>
      <c r="I34" s="42">
        <v>0.77</v>
      </c>
      <c r="J34" s="42">
        <v>0.89</v>
      </c>
      <c r="K34" s="42">
        <v>0.59</v>
      </c>
      <c r="L34" s="42">
        <v>0.75</v>
      </c>
      <c r="M34" s="42">
        <v>0.92400000000000004</v>
      </c>
      <c r="N34" s="42">
        <v>1.0680000000000001</v>
      </c>
      <c r="O34" s="42">
        <v>0.70799999999999996</v>
      </c>
      <c r="P34" s="42">
        <v>0.9</v>
      </c>
      <c r="Q34" s="42">
        <v>212.327</v>
      </c>
      <c r="R34" s="42">
        <v>31.821999999999999</v>
      </c>
      <c r="S34" s="42">
        <v>0</v>
      </c>
      <c r="T34" s="42">
        <v>162.58099999999999</v>
      </c>
      <c r="U34" s="42">
        <v>76.38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f t="shared" si="4"/>
        <v>0</v>
      </c>
      <c r="AD34" s="42">
        <f t="shared" si="5"/>
        <v>0</v>
      </c>
      <c r="AE34" s="42">
        <f t="shared" si="6"/>
        <v>0</v>
      </c>
      <c r="AF34" s="42">
        <f t="shared" si="7"/>
        <v>0</v>
      </c>
      <c r="AG34" s="42">
        <f t="shared" si="8"/>
        <v>0.77</v>
      </c>
      <c r="AH34" s="42">
        <f t="shared" si="9"/>
        <v>0.59</v>
      </c>
      <c r="AI34" s="43">
        <f t="shared" si="10"/>
        <v>0.92399999999999993</v>
      </c>
      <c r="AJ34" s="43">
        <f t="shared" si="10"/>
        <v>0.70799999999999996</v>
      </c>
      <c r="AK34" s="43">
        <f t="shared" si="24"/>
        <v>0.76098776051466765</v>
      </c>
      <c r="AL34" s="43">
        <f t="shared" si="25"/>
        <v>0.58309961193879967</v>
      </c>
      <c r="AM34" s="43">
        <f t="shared" si="26"/>
        <v>0.89000139840581727</v>
      </c>
      <c r="AN34" s="43">
        <f t="shared" si="27"/>
        <v>0.85747002559612018</v>
      </c>
      <c r="AO34" s="43">
        <f>'30.06.2018'!AK34+'30.06.2018'!AL34</f>
        <v>3.3719999999999999</v>
      </c>
    </row>
    <row r="35" spans="1:41" x14ac:dyDescent="0.25">
      <c r="A35" s="50" t="s">
        <v>56</v>
      </c>
      <c r="B35" s="42">
        <v>85.986000000000004</v>
      </c>
      <c r="C35" s="42">
        <v>22.3</v>
      </c>
      <c r="D35" s="42">
        <v>0</v>
      </c>
      <c r="E35" s="42">
        <v>74.53</v>
      </c>
      <c r="F35" s="42">
        <v>21.016999999999999</v>
      </c>
      <c r="G35" s="42">
        <v>0</v>
      </c>
      <c r="H35" s="42">
        <v>87.019000000000005</v>
      </c>
      <c r="I35" s="42">
        <v>0.89</v>
      </c>
      <c r="J35" s="42">
        <v>1.69</v>
      </c>
      <c r="K35" s="42">
        <v>1.32</v>
      </c>
      <c r="L35" s="42">
        <v>2.5299999999999998</v>
      </c>
      <c r="M35" s="42">
        <v>1.0680000000000001</v>
      </c>
      <c r="N35" s="42">
        <v>2.028</v>
      </c>
      <c r="O35" s="42">
        <v>1.5840000000000001</v>
      </c>
      <c r="P35" s="42">
        <v>3.036</v>
      </c>
      <c r="Q35" s="42">
        <v>78.753</v>
      </c>
      <c r="R35" s="42">
        <v>34.359000000000002</v>
      </c>
      <c r="S35" s="42"/>
      <c r="T35" s="42">
        <v>101.633</v>
      </c>
      <c r="U35" s="42">
        <v>48.17</v>
      </c>
      <c r="V35" s="42"/>
      <c r="W35" s="42"/>
      <c r="X35" s="42"/>
      <c r="Y35" s="42"/>
      <c r="Z35" s="42"/>
      <c r="AA35" s="42"/>
      <c r="AB35" s="42"/>
      <c r="AC35" s="42">
        <f t="shared" si="4"/>
        <v>0</v>
      </c>
      <c r="AD35" s="42">
        <f t="shared" si="5"/>
        <v>0</v>
      </c>
      <c r="AE35" s="42">
        <f t="shared" si="6"/>
        <v>0</v>
      </c>
      <c r="AF35" s="42">
        <f t="shared" si="7"/>
        <v>0</v>
      </c>
      <c r="AG35" s="42">
        <f t="shared" si="8"/>
        <v>0.89</v>
      </c>
      <c r="AH35" s="42">
        <f t="shared" si="9"/>
        <v>1.32</v>
      </c>
      <c r="AI35" s="43">
        <f t="shared" si="10"/>
        <v>1.0680000000000001</v>
      </c>
      <c r="AJ35" s="43">
        <f t="shared" si="10"/>
        <v>1.5840000000000001</v>
      </c>
      <c r="AK35" s="43">
        <f t="shared" si="24"/>
        <v>0.91588165515316444</v>
      </c>
      <c r="AL35" s="43">
        <f t="shared" si="25"/>
        <v>1.3636522205823158</v>
      </c>
      <c r="AM35" s="43">
        <f t="shared" si="26"/>
        <v>1.540762331838565</v>
      </c>
      <c r="AN35" s="43">
        <f t="shared" si="27"/>
        <v>2.2919541323690349</v>
      </c>
      <c r="AO35" s="43">
        <f>'30.06.2018'!AK35+'30.06.2018'!AL35</f>
        <v>2.0759999999999996</v>
      </c>
    </row>
    <row r="36" spans="1:41" s="21" customFormat="1" x14ac:dyDescent="0.25">
      <c r="A36" s="50" t="s">
        <v>57</v>
      </c>
      <c r="B36" s="64">
        <v>6860</v>
      </c>
      <c r="C36" s="64">
        <v>2735</v>
      </c>
      <c r="D36" s="64">
        <v>0</v>
      </c>
      <c r="E36" s="64">
        <v>6832</v>
      </c>
      <c r="F36" s="64">
        <v>5116</v>
      </c>
      <c r="G36" s="64">
        <v>0</v>
      </c>
      <c r="H36" s="64">
        <v>10903</v>
      </c>
      <c r="I36" s="64">
        <v>0.95</v>
      </c>
      <c r="J36" s="64">
        <v>2.3199999999999998</v>
      </c>
      <c r="K36" s="64">
        <v>0.78</v>
      </c>
      <c r="L36" s="64">
        <v>1.72</v>
      </c>
      <c r="M36" s="64">
        <v>1.1399999999999999</v>
      </c>
      <c r="N36" s="64">
        <v>2.78</v>
      </c>
      <c r="O36" s="64">
        <v>0.94</v>
      </c>
      <c r="P36" s="64">
        <v>2.06</v>
      </c>
      <c r="Q36" s="64">
        <v>6517</v>
      </c>
      <c r="R36" s="64">
        <v>5806</v>
      </c>
      <c r="S36" s="64">
        <v>0</v>
      </c>
      <c r="T36" s="64">
        <v>5329</v>
      </c>
      <c r="U36" s="64">
        <v>7493</v>
      </c>
      <c r="V36" s="64">
        <v>0</v>
      </c>
      <c r="W36" s="64">
        <v>0</v>
      </c>
      <c r="X36" s="64">
        <v>0</v>
      </c>
      <c r="Y36" s="64">
        <v>0</v>
      </c>
      <c r="Z36" s="64">
        <v>0</v>
      </c>
      <c r="AA36" s="64">
        <v>0</v>
      </c>
      <c r="AB36" s="64">
        <v>0</v>
      </c>
      <c r="AC36" s="64">
        <f t="shared" si="4"/>
        <v>0</v>
      </c>
      <c r="AD36" s="64">
        <f t="shared" si="5"/>
        <v>0</v>
      </c>
      <c r="AE36" s="64">
        <f t="shared" si="6"/>
        <v>0</v>
      </c>
      <c r="AF36" s="64">
        <f t="shared" si="7"/>
        <v>0</v>
      </c>
      <c r="AG36" s="42">
        <f t="shared" si="8"/>
        <v>0.95</v>
      </c>
      <c r="AH36" s="42">
        <f t="shared" si="9"/>
        <v>0.78</v>
      </c>
      <c r="AI36" s="43">
        <f t="shared" si="10"/>
        <v>1.1399999999999999</v>
      </c>
      <c r="AJ36" s="43">
        <f t="shared" si="10"/>
        <v>0.93599999999999994</v>
      </c>
      <c r="AK36" s="65">
        <f t="shared" si="24"/>
        <v>0.95</v>
      </c>
      <c r="AL36" s="65">
        <f t="shared" si="25"/>
        <v>0.78000585480093676</v>
      </c>
      <c r="AM36" s="65">
        <f t="shared" si="26"/>
        <v>2.122851919561243</v>
      </c>
      <c r="AN36" s="65">
        <f t="shared" si="27"/>
        <v>1.4646207974980454</v>
      </c>
      <c r="AO36" s="43">
        <f>'30.06.2018'!AK36+'30.06.2018'!AL36</f>
        <v>2.496</v>
      </c>
    </row>
    <row r="37" spans="1:41" x14ac:dyDescent="0.25">
      <c r="A37" s="50" t="s">
        <v>58</v>
      </c>
      <c r="B37" s="42">
        <v>63.982999999999997</v>
      </c>
      <c r="C37" s="42">
        <v>39.924999999999997</v>
      </c>
      <c r="D37" s="42">
        <v>0</v>
      </c>
      <c r="E37" s="42">
        <v>56.715000000000003</v>
      </c>
      <c r="F37" s="42">
        <v>39.075000000000003</v>
      </c>
      <c r="G37" s="42">
        <v>0</v>
      </c>
      <c r="H37" s="42"/>
      <c r="I37" s="42">
        <v>0.89</v>
      </c>
      <c r="J37" s="42">
        <v>1.05</v>
      </c>
      <c r="K37" s="42">
        <v>1.1299999999999999</v>
      </c>
      <c r="L37" s="42">
        <v>1.33</v>
      </c>
      <c r="M37" s="42">
        <v>1.07</v>
      </c>
      <c r="N37" s="42">
        <v>1.26</v>
      </c>
      <c r="O37" s="42">
        <v>1.35</v>
      </c>
      <c r="P37" s="42">
        <v>1.59</v>
      </c>
      <c r="Q37" s="42">
        <v>57.072000000000003</v>
      </c>
      <c r="R37" s="42">
        <v>41.920999999999999</v>
      </c>
      <c r="S37" s="42">
        <v>0</v>
      </c>
      <c r="T37" s="42">
        <v>63.807000000000002</v>
      </c>
      <c r="U37" s="42">
        <v>51.774999999999999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f t="shared" si="4"/>
        <v>0</v>
      </c>
      <c r="AD37" s="42">
        <f t="shared" si="5"/>
        <v>0</v>
      </c>
      <c r="AE37" s="42">
        <f t="shared" si="6"/>
        <v>0</v>
      </c>
      <c r="AF37" s="42">
        <f t="shared" si="7"/>
        <v>0</v>
      </c>
      <c r="AG37" s="42">
        <f t="shared" si="8"/>
        <v>0.89</v>
      </c>
      <c r="AH37" s="42">
        <f t="shared" si="9"/>
        <v>1.1299999999999999</v>
      </c>
      <c r="AI37" s="43">
        <f t="shared" si="10"/>
        <v>1.0680000000000001</v>
      </c>
      <c r="AJ37" s="43">
        <f t="shared" si="10"/>
        <v>1.3559999999999999</v>
      </c>
      <c r="AK37" s="43">
        <f t="shared" si="24"/>
        <v>0.89198693402935159</v>
      </c>
      <c r="AL37" s="43">
        <f t="shared" si="25"/>
        <v>1.125046284051838</v>
      </c>
      <c r="AM37" s="43">
        <f t="shared" si="26"/>
        <v>1.0499937382592361</v>
      </c>
      <c r="AN37" s="43">
        <f t="shared" si="27"/>
        <v>1.3250159948816378</v>
      </c>
      <c r="AO37" s="43">
        <f>'30.06.2018'!AK37+'30.06.2018'!AL37</f>
        <v>2.0352000000000001</v>
      </c>
    </row>
    <row r="38" spans="1:41" x14ac:dyDescent="0.25">
      <c r="A38" s="50" t="s">
        <v>59</v>
      </c>
      <c r="B38" s="57">
        <v>1423.1279999999999</v>
      </c>
      <c r="C38" s="42">
        <v>744.68799999999999</v>
      </c>
      <c r="D38" s="42">
        <v>0</v>
      </c>
      <c r="E38" s="42">
        <v>1425.3440000000001</v>
      </c>
      <c r="F38" s="42">
        <v>959.87400000000002</v>
      </c>
      <c r="G38" s="42">
        <v>0</v>
      </c>
      <c r="H38" s="42">
        <v>1802.748</v>
      </c>
      <c r="I38" s="42">
        <v>0.57999999999999996</v>
      </c>
      <c r="J38" s="42">
        <v>0.57999999999999996</v>
      </c>
      <c r="K38" s="42">
        <v>1</v>
      </c>
      <c r="L38" s="42">
        <v>1</v>
      </c>
      <c r="M38" s="42">
        <v>0.69599999999999995</v>
      </c>
      <c r="N38" s="42">
        <v>0.69599999999999995</v>
      </c>
      <c r="O38" s="42">
        <v>1.2</v>
      </c>
      <c r="P38" s="42">
        <v>1.2</v>
      </c>
      <c r="Q38" s="42">
        <v>826.00599999999997</v>
      </c>
      <c r="R38" s="42">
        <v>432.24200000000002</v>
      </c>
      <c r="S38" s="42">
        <v>0</v>
      </c>
      <c r="T38" s="42">
        <v>1425.355</v>
      </c>
      <c r="U38" s="42">
        <v>1272.337</v>
      </c>
      <c r="V38" s="42"/>
      <c r="W38" s="42"/>
      <c r="X38" s="42"/>
      <c r="Y38" s="42"/>
      <c r="Z38" s="42"/>
      <c r="AA38" s="42"/>
      <c r="AB38" s="42"/>
      <c r="AC38" s="42">
        <f t="shared" si="4"/>
        <v>0</v>
      </c>
      <c r="AD38" s="42">
        <f t="shared" si="5"/>
        <v>0</v>
      </c>
      <c r="AE38" s="42">
        <f t="shared" si="6"/>
        <v>0</v>
      </c>
      <c r="AF38" s="42">
        <f t="shared" si="7"/>
        <v>0</v>
      </c>
      <c r="AG38" s="42">
        <f t="shared" si="8"/>
        <v>0.57999999999999996</v>
      </c>
      <c r="AH38" s="42">
        <f t="shared" si="9"/>
        <v>1</v>
      </c>
      <c r="AI38" s="43">
        <f t="shared" si="10"/>
        <v>0.69599999999999995</v>
      </c>
      <c r="AJ38" s="43">
        <f t="shared" si="10"/>
        <v>1.2</v>
      </c>
      <c r="AK38" s="43">
        <f t="shared" si="24"/>
        <v>0.58041581642691309</v>
      </c>
      <c r="AL38" s="43">
        <f t="shared" si="25"/>
        <v>1.0000077174352295</v>
      </c>
      <c r="AM38" s="43">
        <f t="shared" si="26"/>
        <v>0.58043368497948133</v>
      </c>
      <c r="AN38" s="43">
        <f t="shared" si="27"/>
        <v>1.3255250168251249</v>
      </c>
      <c r="AO38" s="43">
        <f>'30.06.2018'!AK38+'30.06.2018'!AL38</f>
        <v>3.9804394582496432</v>
      </c>
    </row>
    <row r="39" spans="1:41" s="21" customFormat="1" x14ac:dyDescent="0.25">
      <c r="A39" s="50" t="s">
        <v>60</v>
      </c>
      <c r="B39" s="64">
        <v>20.646000000000001</v>
      </c>
      <c r="C39" s="64">
        <v>6.5039999999999996</v>
      </c>
      <c r="D39" s="64">
        <v>0</v>
      </c>
      <c r="E39" s="64">
        <v>19.945</v>
      </c>
      <c r="F39" s="64">
        <v>6.3179999999999996</v>
      </c>
      <c r="G39" s="64">
        <v>0</v>
      </c>
      <c r="H39" s="64"/>
      <c r="I39" s="64">
        <v>0.70399999999999996</v>
      </c>
      <c r="J39" s="64">
        <v>0.70399999999999996</v>
      </c>
      <c r="K39" s="64">
        <v>1.3540000000000001</v>
      </c>
      <c r="L39" s="64">
        <v>1.3540000000000001</v>
      </c>
      <c r="M39" s="64">
        <v>0.84</v>
      </c>
      <c r="N39" s="64">
        <v>0.84</v>
      </c>
      <c r="O39" s="64">
        <v>1.62</v>
      </c>
      <c r="P39" s="64">
        <v>1.62</v>
      </c>
      <c r="Q39" s="64">
        <v>14.535</v>
      </c>
      <c r="R39" s="64">
        <v>4.5789999999999997</v>
      </c>
      <c r="S39" s="64">
        <v>0</v>
      </c>
      <c r="T39" s="64">
        <v>27.006</v>
      </c>
      <c r="U39" s="64">
        <v>8.5540000000000003</v>
      </c>
      <c r="V39" s="64">
        <v>0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4">
        <v>0</v>
      </c>
      <c r="AC39" s="64">
        <f t="shared" si="4"/>
        <v>0</v>
      </c>
      <c r="AD39" s="64">
        <f t="shared" si="5"/>
        <v>0</v>
      </c>
      <c r="AE39" s="64">
        <f t="shared" si="6"/>
        <v>0</v>
      </c>
      <c r="AF39" s="64">
        <f t="shared" si="7"/>
        <v>0</v>
      </c>
      <c r="AG39" s="42">
        <f t="shared" si="8"/>
        <v>0.70399999999999996</v>
      </c>
      <c r="AH39" s="42">
        <f t="shared" si="9"/>
        <v>1.3540000000000001</v>
      </c>
      <c r="AI39" s="43">
        <f t="shared" si="10"/>
        <v>0.84479999999999988</v>
      </c>
      <c r="AJ39" s="43">
        <f t="shared" si="10"/>
        <v>1.6248</v>
      </c>
      <c r="AK39" s="65">
        <f t="shared" si="24"/>
        <v>0.70401046207497819</v>
      </c>
      <c r="AL39" s="65">
        <f t="shared" si="25"/>
        <v>1.3540235648032088</v>
      </c>
      <c r="AM39" s="65">
        <f t="shared" si="26"/>
        <v>0.70402829028290281</v>
      </c>
      <c r="AN39" s="65">
        <f t="shared" si="27"/>
        <v>1.3539094650205763</v>
      </c>
      <c r="AO39" s="43">
        <f>'30.06.2018'!AK39+'30.06.2018'!AL39</f>
        <v>4.0704000000000002</v>
      </c>
    </row>
    <row r="40" spans="1:41" x14ac:dyDescent="0.25">
      <c r="A40" s="50" t="s">
        <v>61</v>
      </c>
      <c r="B40" s="42">
        <v>69.224000000000004</v>
      </c>
      <c r="C40" s="42">
        <v>16.905999999999999</v>
      </c>
      <c r="D40" s="42">
        <v>3.0870000000000002</v>
      </c>
      <c r="E40" s="42">
        <v>75.018000000000001</v>
      </c>
      <c r="F40" s="42">
        <v>16.988</v>
      </c>
      <c r="G40" s="42">
        <v>17.923999999999999</v>
      </c>
      <c r="H40" s="42"/>
      <c r="I40" s="42">
        <v>0.80400000000000005</v>
      </c>
      <c r="J40" s="42">
        <v>0.96299999999999997</v>
      </c>
      <c r="K40" s="42">
        <v>0.90300000000000002</v>
      </c>
      <c r="L40" s="42">
        <v>1.052</v>
      </c>
      <c r="M40" s="42">
        <v>0.96499999999999997</v>
      </c>
      <c r="N40" s="42">
        <v>1.1559999999999999</v>
      </c>
      <c r="O40" s="42">
        <v>1.0840000000000001</v>
      </c>
      <c r="P40" s="42">
        <v>1.262</v>
      </c>
      <c r="Q40" s="42">
        <v>55.219000000000001</v>
      </c>
      <c r="R40" s="42">
        <v>16.114000000000001</v>
      </c>
      <c r="S40" s="42">
        <v>2.863</v>
      </c>
      <c r="T40" s="42">
        <v>67.652000000000001</v>
      </c>
      <c r="U40" s="42">
        <v>17.904</v>
      </c>
      <c r="V40" s="42">
        <v>18.876999999999999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f t="shared" si="4"/>
        <v>0</v>
      </c>
      <c r="AD40" s="42">
        <f t="shared" si="5"/>
        <v>0</v>
      </c>
      <c r="AE40" s="42">
        <f t="shared" si="6"/>
        <v>0</v>
      </c>
      <c r="AF40" s="42">
        <f t="shared" si="7"/>
        <v>0</v>
      </c>
      <c r="AG40" s="42">
        <f t="shared" si="8"/>
        <v>0.80400000000000005</v>
      </c>
      <c r="AH40" s="42">
        <f t="shared" si="9"/>
        <v>0.90300000000000002</v>
      </c>
      <c r="AI40" s="43">
        <f t="shared" si="10"/>
        <v>0.96479999999999999</v>
      </c>
      <c r="AJ40" s="43">
        <f t="shared" si="10"/>
        <v>1.0835999999999999</v>
      </c>
      <c r="AK40" s="43">
        <f t="shared" si="24"/>
        <v>0.79768577372009708</v>
      </c>
      <c r="AL40" s="43">
        <f t="shared" si="25"/>
        <v>0.90181023221093604</v>
      </c>
      <c r="AM40" s="43">
        <f t="shared" si="26"/>
        <v>0.95315272684254126</v>
      </c>
      <c r="AN40" s="43">
        <f t="shared" si="27"/>
        <v>1.0535346012832263</v>
      </c>
      <c r="AO40" s="43">
        <f>'30.06.2018'!AK40+'30.06.2018'!AL40</f>
        <v>2.9939999999999998</v>
      </c>
    </row>
    <row r="41" spans="1:41" x14ac:dyDescent="0.25">
      <c r="A41" s="50" t="s">
        <v>103</v>
      </c>
      <c r="B41" s="42">
        <v>122.01300000000001</v>
      </c>
      <c r="C41" s="42">
        <v>34.591000000000001</v>
      </c>
      <c r="D41" s="42">
        <v>0</v>
      </c>
      <c r="E41" s="42">
        <v>118.628</v>
      </c>
      <c r="F41" s="42">
        <v>52.676000000000002</v>
      </c>
      <c r="G41" s="42">
        <v>0</v>
      </c>
      <c r="H41" s="42"/>
      <c r="I41" s="42">
        <v>1.01</v>
      </c>
      <c r="J41" s="42">
        <v>1.01</v>
      </c>
      <c r="K41" s="42">
        <v>1.18</v>
      </c>
      <c r="L41" s="42">
        <v>1.18</v>
      </c>
      <c r="M41" s="42">
        <v>1.21</v>
      </c>
      <c r="N41" s="42">
        <v>1.21</v>
      </c>
      <c r="O41" s="42">
        <v>1.42</v>
      </c>
      <c r="P41" s="42">
        <v>1.42</v>
      </c>
      <c r="Q41" s="42">
        <v>122.947</v>
      </c>
      <c r="R41" s="42">
        <v>34.886000000000003</v>
      </c>
      <c r="S41" s="42">
        <v>0</v>
      </c>
      <c r="T41" s="42">
        <v>139.62799999999999</v>
      </c>
      <c r="U41" s="42">
        <v>61.500999999999998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/>
      <c r="AC41" s="42">
        <f t="shared" si="4"/>
        <v>0</v>
      </c>
      <c r="AD41" s="42">
        <f t="shared" si="5"/>
        <v>0</v>
      </c>
      <c r="AE41" s="42">
        <f t="shared" si="6"/>
        <v>0</v>
      </c>
      <c r="AF41" s="42">
        <f t="shared" si="7"/>
        <v>0</v>
      </c>
      <c r="AG41" s="42">
        <f t="shared" si="8"/>
        <v>1.01</v>
      </c>
      <c r="AH41" s="42">
        <f t="shared" si="9"/>
        <v>1.18</v>
      </c>
      <c r="AI41" s="43">
        <f t="shared" si="10"/>
        <v>1.212</v>
      </c>
      <c r="AJ41" s="43">
        <f t="shared" si="10"/>
        <v>1.4159999999999999</v>
      </c>
      <c r="AK41" s="43">
        <f t="shared" si="24"/>
        <v>1.0076549220165065</v>
      </c>
      <c r="AL41" s="43">
        <f t="shared" si="25"/>
        <v>1.1770239741039215</v>
      </c>
      <c r="AM41" s="43">
        <f t="shared" si="26"/>
        <v>1.0085282298863867</v>
      </c>
      <c r="AN41" s="43">
        <f t="shared" si="27"/>
        <v>1.1675336016402156</v>
      </c>
      <c r="AO41" s="43">
        <f>'30.06.2018'!AK41+'30.06.2018'!AL41</f>
        <v>3.1559999999999997</v>
      </c>
    </row>
    <row r="42" spans="1:41" x14ac:dyDescent="0.25">
      <c r="A42" s="50" t="s">
        <v>62</v>
      </c>
      <c r="B42" s="42">
        <v>25.544</v>
      </c>
      <c r="C42" s="42">
        <v>8.86</v>
      </c>
      <c r="D42" s="42">
        <v>0</v>
      </c>
      <c r="E42" s="42">
        <v>24.933</v>
      </c>
      <c r="F42" s="42">
        <v>10.736000000000001</v>
      </c>
      <c r="G42" s="42">
        <v>0</v>
      </c>
      <c r="H42" s="42"/>
      <c r="I42" s="42">
        <v>0.77</v>
      </c>
      <c r="J42" s="42">
        <v>0.77</v>
      </c>
      <c r="K42" s="42">
        <v>0.95</v>
      </c>
      <c r="L42" s="42">
        <v>0.95</v>
      </c>
      <c r="M42" s="42">
        <v>0.92</v>
      </c>
      <c r="N42" s="42">
        <v>0.92</v>
      </c>
      <c r="O42" s="42">
        <v>1.1399999999999999</v>
      </c>
      <c r="P42" s="42">
        <v>1.1399999999999999</v>
      </c>
      <c r="Q42" s="42">
        <v>19.747</v>
      </c>
      <c r="R42" s="42">
        <v>6.851</v>
      </c>
      <c r="S42" s="42">
        <v>0</v>
      </c>
      <c r="T42" s="42">
        <v>23.736000000000001</v>
      </c>
      <c r="U42" s="42">
        <v>10.506</v>
      </c>
      <c r="V42" s="42">
        <v>0</v>
      </c>
      <c r="W42" s="42"/>
      <c r="X42" s="42"/>
      <c r="Y42" s="42"/>
      <c r="Z42" s="42"/>
      <c r="AA42" s="42"/>
      <c r="AB42" s="42"/>
      <c r="AC42" s="42">
        <f t="shared" ref="AC42" si="28">W42/B42</f>
        <v>0</v>
      </c>
      <c r="AD42" s="42">
        <f t="shared" ref="AD42" si="29">Z42/E42</f>
        <v>0</v>
      </c>
      <c r="AE42" s="42">
        <f t="shared" ref="AE42" si="30">(X42+Y42)/(C42+D42)</f>
        <v>0</v>
      </c>
      <c r="AF42" s="42">
        <f t="shared" ref="AF42" si="31">(AA42+AB42)/(F42+G42)</f>
        <v>0</v>
      </c>
      <c r="AG42" s="42">
        <f t="shared" ref="AG42" si="32">I42+AC42</f>
        <v>0.77</v>
      </c>
      <c r="AH42" s="42">
        <f t="shared" ref="AH42" si="33">K42+AD42</f>
        <v>0.95</v>
      </c>
      <c r="AI42" s="43">
        <f t="shared" ref="AI42" si="34">AG42*1.2</f>
        <v>0.92399999999999993</v>
      </c>
      <c r="AJ42" s="43">
        <f t="shared" ref="AJ42" si="35">AH42*1.2</f>
        <v>1.1399999999999999</v>
      </c>
      <c r="AK42" s="43">
        <f t="shared" ref="AK42" si="36">(Q42+W42)/B42</f>
        <v>0.7730582524271844</v>
      </c>
      <c r="AL42" s="43">
        <f t="shared" ref="AL42" si="37">(T42+Z42)/E42</f>
        <v>0.9519913367825773</v>
      </c>
      <c r="AM42" s="43">
        <f t="shared" ref="AM42" si="38">(R42+X42)/C42</f>
        <v>0.77325056433408579</v>
      </c>
      <c r="AN42" s="43">
        <f t="shared" ref="AN42" si="39">(U42+V42+AA42+AB42)/(F42+G42)</f>
        <v>0.97857675111773468</v>
      </c>
      <c r="AO42" s="43">
        <f>'30.06.2018'!AK42+'30.06.2018'!AL42</f>
        <v>3.3528000000000002</v>
      </c>
    </row>
    <row r="43" spans="1:41" x14ac:dyDescent="0.25">
      <c r="A43" s="50" t="s">
        <v>63</v>
      </c>
      <c r="B43" s="42">
        <v>25.544</v>
      </c>
      <c r="C43" s="42">
        <v>8.86</v>
      </c>
      <c r="D43" s="42">
        <v>0</v>
      </c>
      <c r="E43" s="42">
        <v>24.933</v>
      </c>
      <c r="F43" s="42">
        <v>10.736000000000001</v>
      </c>
      <c r="G43" s="42">
        <v>0</v>
      </c>
      <c r="H43" s="42"/>
      <c r="I43" s="42">
        <v>0.77</v>
      </c>
      <c r="J43" s="42">
        <v>0.77</v>
      </c>
      <c r="K43" s="42">
        <v>0.95</v>
      </c>
      <c r="L43" s="42">
        <v>0.95</v>
      </c>
      <c r="M43" s="42">
        <v>0.92</v>
      </c>
      <c r="N43" s="42">
        <v>0.92</v>
      </c>
      <c r="O43" s="42">
        <v>1.1399999999999999</v>
      </c>
      <c r="P43" s="42">
        <v>1.1399999999999999</v>
      </c>
      <c r="Q43" s="42">
        <v>19.747</v>
      </c>
      <c r="R43" s="42">
        <v>6.851</v>
      </c>
      <c r="S43" s="42">
        <v>0</v>
      </c>
      <c r="T43" s="42">
        <v>23.736000000000001</v>
      </c>
      <c r="U43" s="42">
        <v>10.506</v>
      </c>
      <c r="V43" s="42">
        <v>0</v>
      </c>
      <c r="W43" s="42"/>
      <c r="X43" s="42"/>
      <c r="Y43" s="42"/>
      <c r="Z43" s="42"/>
      <c r="AA43" s="42"/>
      <c r="AB43" s="42"/>
      <c r="AC43" s="42">
        <f t="shared" si="4"/>
        <v>0</v>
      </c>
      <c r="AD43" s="42">
        <f t="shared" si="5"/>
        <v>0</v>
      </c>
      <c r="AE43" s="42">
        <f t="shared" si="6"/>
        <v>0</v>
      </c>
      <c r="AF43" s="42">
        <f t="shared" si="7"/>
        <v>0</v>
      </c>
      <c r="AG43" s="42">
        <f t="shared" si="8"/>
        <v>0.77</v>
      </c>
      <c r="AH43" s="42">
        <f t="shared" si="9"/>
        <v>0.95</v>
      </c>
      <c r="AI43" s="43">
        <f t="shared" si="10"/>
        <v>0.92399999999999993</v>
      </c>
      <c r="AJ43" s="43">
        <f t="shared" si="10"/>
        <v>1.1399999999999999</v>
      </c>
      <c r="AK43" s="43">
        <f t="shared" si="24"/>
        <v>0.7730582524271844</v>
      </c>
      <c r="AL43" s="43">
        <f t="shared" si="25"/>
        <v>0.9519913367825773</v>
      </c>
      <c r="AM43" s="43">
        <f t="shared" si="26"/>
        <v>0.77325056433408579</v>
      </c>
      <c r="AN43" s="43">
        <f t="shared" si="27"/>
        <v>0.97857675111773468</v>
      </c>
      <c r="AO43" s="43">
        <f>'30.06.2018'!AK43+'30.06.2018'!AL43</f>
        <v>2.8319999999999999</v>
      </c>
    </row>
    <row r="44" spans="1:41" x14ac:dyDescent="0.25">
      <c r="A44" s="50" t="s">
        <v>64</v>
      </c>
      <c r="B44" s="42">
        <v>6.14</v>
      </c>
      <c r="C44" s="42">
        <v>1.3240000000000001</v>
      </c>
      <c r="D44" s="42">
        <v>2.9000000000000001E-2</v>
      </c>
      <c r="E44" s="42">
        <v>2.3650000000000002</v>
      </c>
      <c r="F44" s="42">
        <v>5.2249999999999996</v>
      </c>
      <c r="G44" s="42">
        <v>0</v>
      </c>
      <c r="H44" s="42"/>
      <c r="I44" s="42">
        <v>0.93</v>
      </c>
      <c r="J44" s="42">
        <v>0.93</v>
      </c>
      <c r="K44" s="42">
        <v>1.65</v>
      </c>
      <c r="L44" s="42">
        <v>1.65</v>
      </c>
      <c r="M44" s="42">
        <v>1.1160000000000001</v>
      </c>
      <c r="N44" s="42">
        <v>1.1160000000000001</v>
      </c>
      <c r="O44" s="42">
        <v>1.98</v>
      </c>
      <c r="P44" s="42">
        <v>1.98</v>
      </c>
      <c r="Q44" s="42">
        <v>5.7110000000000003</v>
      </c>
      <c r="R44" s="42">
        <v>1.2310000000000001</v>
      </c>
      <c r="S44" s="42">
        <v>2.7E-2</v>
      </c>
      <c r="T44" s="42">
        <v>3.9020000000000001</v>
      </c>
      <c r="U44" s="42">
        <v>8.6210000000000004</v>
      </c>
      <c r="V44" s="42">
        <v>0</v>
      </c>
      <c r="W44" s="63">
        <v>7.0170000000000003</v>
      </c>
      <c r="X44" s="42">
        <v>6.7000000000000004E-2</v>
      </c>
      <c r="Y44" s="42">
        <v>3.0000000000000001E-3</v>
      </c>
      <c r="Z44" s="42">
        <v>2.6960000000000002</v>
      </c>
      <c r="AA44" s="42">
        <v>0.315</v>
      </c>
      <c r="AB44" s="42">
        <v>0</v>
      </c>
      <c r="AC44" s="42">
        <f t="shared" si="4"/>
        <v>1.1428338762214985</v>
      </c>
      <c r="AD44" s="42">
        <f t="shared" si="5"/>
        <v>1.1399577167019028</v>
      </c>
      <c r="AE44" s="42">
        <f t="shared" si="6"/>
        <v>5.1736881005173693E-2</v>
      </c>
      <c r="AF44" s="42">
        <f t="shared" si="7"/>
        <v>6.0287081339712924E-2</v>
      </c>
      <c r="AG44" s="42">
        <f t="shared" si="8"/>
        <v>2.0728338762214986</v>
      </c>
      <c r="AH44" s="42">
        <f t="shared" si="9"/>
        <v>2.7899577167019025</v>
      </c>
      <c r="AI44" s="43">
        <f t="shared" si="10"/>
        <v>2.4874006514657983</v>
      </c>
      <c r="AJ44" s="43">
        <f t="shared" si="10"/>
        <v>3.3479492600422831</v>
      </c>
      <c r="AK44" s="43">
        <f t="shared" si="24"/>
        <v>2.0729641693811081</v>
      </c>
      <c r="AL44" s="43">
        <f t="shared" si="25"/>
        <v>2.7898520084566596</v>
      </c>
      <c r="AM44" s="43">
        <f t="shared" si="26"/>
        <v>0.98036253776435045</v>
      </c>
      <c r="AN44" s="43">
        <f t="shared" si="27"/>
        <v>1.7102392344497608</v>
      </c>
      <c r="AO44" s="43">
        <f>'30.06.2018'!AK44+'30.06.2018'!AL44</f>
        <v>10.371686930893292</v>
      </c>
    </row>
    <row r="45" spans="1:41" s="21" customFormat="1" x14ac:dyDescent="0.25">
      <c r="A45" s="50" t="s">
        <v>65</v>
      </c>
      <c r="B45" s="64">
        <v>274.10300000000001</v>
      </c>
      <c r="C45" s="64">
        <v>56.46</v>
      </c>
      <c r="D45" s="64">
        <v>0</v>
      </c>
      <c r="E45" s="64">
        <v>267.08100000000002</v>
      </c>
      <c r="F45" s="64">
        <v>65.215000000000003</v>
      </c>
      <c r="G45" s="64">
        <v>0</v>
      </c>
      <c r="H45" s="64"/>
      <c r="I45" s="64">
        <v>1.25</v>
      </c>
      <c r="J45" s="64">
        <v>1.47</v>
      </c>
      <c r="K45" s="64">
        <v>1.95</v>
      </c>
      <c r="L45" s="64">
        <v>2.2000000000000002</v>
      </c>
      <c r="M45" s="64">
        <v>1.5</v>
      </c>
      <c r="N45" s="64">
        <v>1.76</v>
      </c>
      <c r="O45" s="64">
        <v>2.34</v>
      </c>
      <c r="P45" s="64">
        <v>2.64</v>
      </c>
      <c r="Q45" s="64">
        <v>343.35399999999998</v>
      </c>
      <c r="R45" s="64">
        <v>92.013000000000005</v>
      </c>
      <c r="S45" s="64">
        <v>0</v>
      </c>
      <c r="T45" s="64">
        <v>495.00299999999999</v>
      </c>
      <c r="U45" s="64">
        <v>120.42400000000001</v>
      </c>
      <c r="V45" s="64">
        <v>0</v>
      </c>
      <c r="W45" s="64">
        <v>0</v>
      </c>
      <c r="X45" s="64">
        <v>0</v>
      </c>
      <c r="Y45" s="64">
        <v>0</v>
      </c>
      <c r="Z45" s="64">
        <v>0</v>
      </c>
      <c r="AA45" s="64">
        <v>0</v>
      </c>
      <c r="AB45" s="64">
        <v>0</v>
      </c>
      <c r="AC45" s="64">
        <f t="shared" si="4"/>
        <v>0</v>
      </c>
      <c r="AD45" s="64">
        <f t="shared" si="5"/>
        <v>0</v>
      </c>
      <c r="AE45" s="64">
        <f t="shared" si="6"/>
        <v>0</v>
      </c>
      <c r="AF45" s="64">
        <f t="shared" si="7"/>
        <v>0</v>
      </c>
      <c r="AG45" s="42">
        <f t="shared" si="8"/>
        <v>1.25</v>
      </c>
      <c r="AH45" s="42">
        <f t="shared" si="9"/>
        <v>1.95</v>
      </c>
      <c r="AI45" s="43">
        <f t="shared" si="10"/>
        <v>1.5</v>
      </c>
      <c r="AJ45" s="43">
        <f t="shared" si="10"/>
        <v>2.34</v>
      </c>
      <c r="AK45" s="65">
        <f t="shared" si="24"/>
        <v>1.2526459031823802</v>
      </c>
      <c r="AL45" s="65">
        <f t="shared" si="25"/>
        <v>1.8533815584036302</v>
      </c>
      <c r="AM45" s="65">
        <f t="shared" si="26"/>
        <v>1.629702444208289</v>
      </c>
      <c r="AN45" s="65">
        <f t="shared" si="27"/>
        <v>1.8465690408648316</v>
      </c>
      <c r="AO45" s="43">
        <f>'30.06.2018'!AK45+'30.06.2018'!AL45</f>
        <v>3.84</v>
      </c>
    </row>
    <row r="46" spans="1:41" x14ac:dyDescent="0.25">
      <c r="A46" s="50" t="s">
        <v>66</v>
      </c>
      <c r="B46" s="42">
        <v>243.86699999999999</v>
      </c>
      <c r="C46" s="42">
        <v>93.9</v>
      </c>
      <c r="D46" s="42">
        <v>0.112</v>
      </c>
      <c r="E46" s="42">
        <v>246.12700000000001</v>
      </c>
      <c r="F46" s="42">
        <v>183.131</v>
      </c>
      <c r="G46" s="42">
        <v>9.6000000000000002E-2</v>
      </c>
      <c r="H46" s="42"/>
      <c r="I46" s="42">
        <v>0.77</v>
      </c>
      <c r="J46" s="42">
        <v>0.77</v>
      </c>
      <c r="K46" s="42">
        <v>0.99</v>
      </c>
      <c r="L46" s="42">
        <v>0.99</v>
      </c>
      <c r="M46" s="42">
        <v>0.92</v>
      </c>
      <c r="N46" s="42">
        <v>0.92</v>
      </c>
      <c r="O46" s="42">
        <v>1.19</v>
      </c>
      <c r="P46" s="42">
        <v>1.19</v>
      </c>
      <c r="Q46" s="42">
        <v>184.74299999999999</v>
      </c>
      <c r="R46" s="42">
        <v>71.406000000000006</v>
      </c>
      <c r="S46" s="42">
        <v>8.5000000000000006E-2</v>
      </c>
      <c r="T46" s="42">
        <v>240.22800000000001</v>
      </c>
      <c r="U46" s="42">
        <v>236.751</v>
      </c>
      <c r="V46" s="42">
        <v>9.4E-2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f t="shared" si="4"/>
        <v>0</v>
      </c>
      <c r="AD46" s="42">
        <f t="shared" si="5"/>
        <v>0</v>
      </c>
      <c r="AE46" s="42">
        <f t="shared" si="6"/>
        <v>0</v>
      </c>
      <c r="AF46" s="42">
        <f t="shared" si="7"/>
        <v>0</v>
      </c>
      <c r="AG46" s="42">
        <f t="shared" si="8"/>
        <v>0.77</v>
      </c>
      <c r="AH46" s="42">
        <f t="shared" si="9"/>
        <v>0.99</v>
      </c>
      <c r="AI46" s="43">
        <f t="shared" si="10"/>
        <v>0.92399999999999993</v>
      </c>
      <c r="AJ46" s="43">
        <f t="shared" si="10"/>
        <v>1.1879999999999999</v>
      </c>
      <c r="AK46" s="43">
        <f t="shared" si="24"/>
        <v>0.75755637294098832</v>
      </c>
      <c r="AL46" s="43">
        <f t="shared" si="25"/>
        <v>0.97603269856618735</v>
      </c>
      <c r="AM46" s="43">
        <f t="shared" si="26"/>
        <v>0.76044728434504794</v>
      </c>
      <c r="AN46" s="43">
        <f t="shared" si="27"/>
        <v>1.2926315444776151</v>
      </c>
      <c r="AO46" s="43">
        <f>'30.06.2018'!AK46+'30.06.2018'!AL46</f>
        <v>2.2199999999999998</v>
      </c>
    </row>
    <row r="47" spans="1:41" x14ac:dyDescent="0.25">
      <c r="A47" s="50" t="s">
        <v>101</v>
      </c>
      <c r="B47" s="42">
        <v>243.86699999999999</v>
      </c>
      <c r="C47" s="42">
        <v>93.9</v>
      </c>
      <c r="D47" s="42">
        <v>0.112</v>
      </c>
      <c r="E47" s="42">
        <v>246.12700000000001</v>
      </c>
      <c r="F47" s="42">
        <v>183.131</v>
      </c>
      <c r="G47" s="42">
        <v>9.6000000000000002E-2</v>
      </c>
      <c r="H47" s="42"/>
      <c r="I47" s="42">
        <v>0.77</v>
      </c>
      <c r="J47" s="42">
        <v>0.77</v>
      </c>
      <c r="K47" s="42">
        <v>0.99</v>
      </c>
      <c r="L47" s="42">
        <v>0.99</v>
      </c>
      <c r="M47" s="42">
        <v>0.92</v>
      </c>
      <c r="N47" s="42">
        <v>0.92</v>
      </c>
      <c r="O47" s="42">
        <v>1.19</v>
      </c>
      <c r="P47" s="42">
        <v>1.19</v>
      </c>
      <c r="Q47" s="42">
        <v>184.74299999999999</v>
      </c>
      <c r="R47" s="42">
        <v>71.406000000000006</v>
      </c>
      <c r="S47" s="42">
        <v>8.5000000000000006E-2</v>
      </c>
      <c r="T47" s="42">
        <v>240.22800000000001</v>
      </c>
      <c r="U47" s="42">
        <v>236.751</v>
      </c>
      <c r="V47" s="42">
        <v>9.4E-2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f t="shared" ref="AC47" si="40">W47/B47</f>
        <v>0</v>
      </c>
      <c r="AD47" s="42">
        <f t="shared" ref="AD47" si="41">Z47/E47</f>
        <v>0</v>
      </c>
      <c r="AE47" s="42">
        <f t="shared" ref="AE47" si="42">(X47+Y47)/(C47+D47)</f>
        <v>0</v>
      </c>
      <c r="AF47" s="42">
        <f t="shared" ref="AF47" si="43">(AA47+AB47)/(F47+G47)</f>
        <v>0</v>
      </c>
      <c r="AG47" s="42">
        <f t="shared" ref="AG47" si="44">I47+AC47</f>
        <v>0.77</v>
      </c>
      <c r="AH47" s="42">
        <f t="shared" ref="AH47" si="45">K47+AD47</f>
        <v>0.99</v>
      </c>
      <c r="AI47" s="43">
        <f t="shared" ref="AI47" si="46">AG47*1.2</f>
        <v>0.92399999999999993</v>
      </c>
      <c r="AJ47" s="43">
        <f t="shared" ref="AJ47" si="47">AH47*1.2</f>
        <v>1.1879999999999999</v>
      </c>
      <c r="AK47" s="43">
        <f t="shared" ref="AK47" si="48">(Q47+W47)/B47</f>
        <v>0.75755637294098832</v>
      </c>
      <c r="AL47" s="43">
        <f t="shared" ref="AL47" si="49">(T47+Z47)/E47</f>
        <v>0.97603269856618735</v>
      </c>
      <c r="AM47" s="43">
        <f t="shared" ref="AM47" si="50">(R47+X47)/C47</f>
        <v>0.76044728434504794</v>
      </c>
      <c r="AN47" s="43">
        <f t="shared" ref="AN47" si="51">(U47+V47+AA47+AB47)/(F47+G47)</f>
        <v>1.2926315444776151</v>
      </c>
      <c r="AO47" s="43">
        <f>'30.06.2018'!AK47+'30.06.2018'!AL47</f>
        <v>2.2679999999999998</v>
      </c>
    </row>
    <row r="48" spans="1:41" x14ac:dyDescent="0.25">
      <c r="A48" s="50" t="s">
        <v>67</v>
      </c>
      <c r="B48" s="42">
        <v>243.86699999999999</v>
      </c>
      <c r="C48" s="42">
        <v>93.9</v>
      </c>
      <c r="D48" s="42">
        <v>0.112</v>
      </c>
      <c r="E48" s="42">
        <v>246.12700000000001</v>
      </c>
      <c r="F48" s="42">
        <v>183.131</v>
      </c>
      <c r="G48" s="42">
        <v>9.6000000000000002E-2</v>
      </c>
      <c r="H48" s="42"/>
      <c r="I48" s="42">
        <v>0.77</v>
      </c>
      <c r="J48" s="42">
        <v>0.77</v>
      </c>
      <c r="K48" s="42">
        <v>0.99</v>
      </c>
      <c r="L48" s="42">
        <v>0.99</v>
      </c>
      <c r="M48" s="42">
        <v>0.92</v>
      </c>
      <c r="N48" s="42">
        <v>0.92</v>
      </c>
      <c r="O48" s="42">
        <v>1.19</v>
      </c>
      <c r="P48" s="42">
        <v>1.19</v>
      </c>
      <c r="Q48" s="42">
        <v>184.74299999999999</v>
      </c>
      <c r="R48" s="42">
        <v>71.406000000000006</v>
      </c>
      <c r="S48" s="42">
        <v>8.5000000000000006E-2</v>
      </c>
      <c r="T48" s="42">
        <v>240.22800000000001</v>
      </c>
      <c r="U48" s="42">
        <v>236.751</v>
      </c>
      <c r="V48" s="42">
        <v>9.4E-2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f t="shared" ref="AC48" si="52">W48/B48</f>
        <v>0</v>
      </c>
      <c r="AD48" s="42">
        <f t="shared" ref="AD48" si="53">Z48/E48</f>
        <v>0</v>
      </c>
      <c r="AE48" s="42">
        <f t="shared" ref="AE48" si="54">(X48+Y48)/(C48+D48)</f>
        <v>0</v>
      </c>
      <c r="AF48" s="42">
        <f t="shared" ref="AF48" si="55">(AA48+AB48)/(F48+G48)</f>
        <v>0</v>
      </c>
      <c r="AG48" s="42">
        <f t="shared" ref="AG48" si="56">I48+AC48</f>
        <v>0.77</v>
      </c>
      <c r="AH48" s="42">
        <f t="shared" ref="AH48" si="57">K48+AD48</f>
        <v>0.99</v>
      </c>
      <c r="AI48" s="43">
        <f t="shared" ref="AI48" si="58">AG48*1.2</f>
        <v>0.92399999999999993</v>
      </c>
      <c r="AJ48" s="43">
        <f t="shared" ref="AJ48" si="59">AH48*1.2</f>
        <v>1.1879999999999999</v>
      </c>
      <c r="AK48" s="43">
        <f t="shared" ref="AK48" si="60">(Q48+W48)/B48</f>
        <v>0.75755637294098832</v>
      </c>
      <c r="AL48" s="43">
        <f t="shared" ref="AL48" si="61">(T48+Z48)/E48</f>
        <v>0.97603269856618735</v>
      </c>
      <c r="AM48" s="43">
        <f t="shared" ref="AM48" si="62">(R48+X48)/C48</f>
        <v>0.76044728434504794</v>
      </c>
      <c r="AN48" s="43">
        <f t="shared" ref="AN48" si="63">(U48+V48+AA48+AB48)/(F48+G48)</f>
        <v>1.2926315444776151</v>
      </c>
      <c r="AO48" s="43">
        <f>'30.06.2018'!AK48+'30.06.2018'!AL48</f>
        <v>3.024</v>
      </c>
    </row>
    <row r="49" spans="1:41" x14ac:dyDescent="0.25">
      <c r="A49" s="7" t="s">
        <v>79</v>
      </c>
      <c r="AO49" s="9">
        <f>SUM(AO4:AO48)/45</f>
        <v>3.351621883636541</v>
      </c>
    </row>
    <row r="50" spans="1:41" x14ac:dyDescent="0.25">
      <c r="A50" s="7" t="s">
        <v>68</v>
      </c>
    </row>
    <row r="51" spans="1:41" x14ac:dyDescent="0.25">
      <c r="A51" s="7" t="s">
        <v>69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51"/>
  <sheetViews>
    <sheetView zoomScaleNormal="100" workbookViewId="0">
      <pane xSplit="1" ySplit="3" topLeftCell="B23" activePane="bottomRight" state="frozen"/>
      <selection pane="topRight" activeCell="B1" sqref="B1"/>
      <selection pane="bottomLeft" activeCell="A4" sqref="A4"/>
      <selection pane="bottomRight" activeCell="AM41" sqref="AM41"/>
    </sheetView>
  </sheetViews>
  <sheetFormatPr defaultRowHeight="15" x14ac:dyDescent="0.25"/>
  <cols>
    <col min="1" max="1" width="25.42578125" style="7" customWidth="1"/>
    <col min="2" max="2" width="8.5703125" hidden="1" customWidth="1"/>
    <col min="3" max="9" width="0" hidden="1" customWidth="1"/>
    <col min="10" max="10" width="12.28515625" customWidth="1"/>
    <col min="11" max="11" width="0" hidden="1" customWidth="1"/>
    <col min="12" max="12" width="12.28515625" customWidth="1"/>
    <col min="13" max="27" width="0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6" width="0" hidden="1" customWidth="1"/>
  </cols>
  <sheetData>
    <row r="1" spans="1:36" x14ac:dyDescent="0.25">
      <c r="AC1" t="s">
        <v>70</v>
      </c>
      <c r="AE1" t="s">
        <v>70</v>
      </c>
      <c r="AG1" t="s">
        <v>3</v>
      </c>
    </row>
    <row r="2" spans="1:36" x14ac:dyDescent="0.25">
      <c r="A2" s="5"/>
      <c r="B2" s="83" t="s">
        <v>6</v>
      </c>
      <c r="C2" s="84"/>
      <c r="D2" s="85"/>
      <c r="E2" s="83" t="s">
        <v>7</v>
      </c>
      <c r="F2" s="84"/>
      <c r="G2" s="84"/>
      <c r="H2" s="3"/>
      <c r="J2" s="2" t="s">
        <v>8</v>
      </c>
      <c r="L2" s="42" t="s">
        <v>9</v>
      </c>
      <c r="M2" s="1" t="s">
        <v>10</v>
      </c>
      <c r="N2" s="3"/>
      <c r="O2" s="1" t="s">
        <v>11</v>
      </c>
      <c r="P2" s="3"/>
      <c r="Q2" s="1" t="s">
        <v>12</v>
      </c>
      <c r="R2" s="2"/>
      <c r="S2" s="3"/>
      <c r="T2" s="1" t="s">
        <v>13</v>
      </c>
      <c r="U2" s="2"/>
      <c r="V2" s="3"/>
      <c r="W2" s="1" t="s">
        <v>14</v>
      </c>
      <c r="X2" s="2"/>
      <c r="Y2" s="3"/>
      <c r="Z2" s="86" t="s">
        <v>15</v>
      </c>
      <c r="AA2" s="87"/>
      <c r="AB2" s="88"/>
      <c r="AC2" t="s">
        <v>16</v>
      </c>
      <c r="AE2" t="s">
        <v>17</v>
      </c>
      <c r="AG2" t="s">
        <v>16</v>
      </c>
      <c r="AI2" t="s">
        <v>17</v>
      </c>
    </row>
    <row r="3" spans="1:36" ht="21" x14ac:dyDescent="0.35">
      <c r="A3" s="6">
        <f>'30.06.2018'!A3</f>
        <v>43281</v>
      </c>
      <c r="B3" s="42" t="s">
        <v>19</v>
      </c>
      <c r="C3" s="42" t="s">
        <v>20</v>
      </c>
      <c r="D3" s="42" t="s">
        <v>21</v>
      </c>
      <c r="E3" s="4" t="s">
        <v>19</v>
      </c>
      <c r="F3" s="4" t="s">
        <v>22</v>
      </c>
      <c r="G3" s="4" t="s">
        <v>21</v>
      </c>
      <c r="H3" s="4" t="s">
        <v>23</v>
      </c>
      <c r="I3" s="42" t="s">
        <v>19</v>
      </c>
      <c r="J3" s="42" t="s">
        <v>20</v>
      </c>
      <c r="K3" s="42" t="s">
        <v>19</v>
      </c>
      <c r="L3" s="42" t="s">
        <v>20</v>
      </c>
      <c r="M3" s="42" t="s">
        <v>19</v>
      </c>
      <c r="N3" s="42" t="s">
        <v>20</v>
      </c>
      <c r="O3" s="42" t="s">
        <v>19</v>
      </c>
      <c r="P3" s="42" t="s">
        <v>20</v>
      </c>
      <c r="Q3" s="42" t="s">
        <v>19</v>
      </c>
      <c r="R3" s="42" t="s">
        <v>20</v>
      </c>
      <c r="S3" s="42" t="s">
        <v>24</v>
      </c>
      <c r="T3" s="42" t="s">
        <v>19</v>
      </c>
      <c r="U3" s="42" t="s">
        <v>20</v>
      </c>
      <c r="V3" s="42" t="s">
        <v>24</v>
      </c>
      <c r="W3" s="42" t="s">
        <v>19</v>
      </c>
      <c r="X3" s="42" t="s">
        <v>20</v>
      </c>
      <c r="Y3" s="42" t="s">
        <v>24</v>
      </c>
      <c r="Z3" s="42" t="s">
        <v>19</v>
      </c>
      <c r="AA3" s="42" t="s">
        <v>20</v>
      </c>
      <c r="AB3" s="42" t="s">
        <v>24</v>
      </c>
      <c r="AC3" s="8" t="s">
        <v>25</v>
      </c>
      <c r="AD3" s="8" t="s">
        <v>26</v>
      </c>
      <c r="AE3" s="8" t="s">
        <v>25</v>
      </c>
      <c r="AF3" s="8" t="s">
        <v>26</v>
      </c>
      <c r="AG3" s="8" t="s">
        <v>25</v>
      </c>
      <c r="AH3" s="8" t="s">
        <v>26</v>
      </c>
      <c r="AI3" s="8" t="s">
        <v>25</v>
      </c>
      <c r="AJ3" s="8" t="s">
        <v>26</v>
      </c>
    </row>
    <row r="4" spans="1:36" x14ac:dyDescent="0.25">
      <c r="A4" s="50" t="s">
        <v>27</v>
      </c>
      <c r="B4" s="42">
        <v>199.876</v>
      </c>
      <c r="C4" s="42">
        <v>69.174000000000007</v>
      </c>
      <c r="D4" s="42">
        <v>0</v>
      </c>
      <c r="E4" s="42">
        <v>198.52099999999999</v>
      </c>
      <c r="F4" s="42">
        <v>64.786000000000001</v>
      </c>
      <c r="G4" s="42">
        <v>0</v>
      </c>
      <c r="H4" s="42">
        <v>0</v>
      </c>
      <c r="I4" s="42">
        <v>1.33</v>
      </c>
      <c r="J4" s="57">
        <f>'30.06.2018'!L4</f>
        <v>1.3089999999999999</v>
      </c>
      <c r="K4" s="57">
        <v>2.1800000000000002</v>
      </c>
      <c r="L4" s="57">
        <f>'30.06.2018'!N4</f>
        <v>1.73</v>
      </c>
      <c r="M4" s="42">
        <v>1.6</v>
      </c>
      <c r="N4" s="42">
        <v>2.38</v>
      </c>
      <c r="O4" s="42">
        <v>2.62</v>
      </c>
      <c r="P4" s="42">
        <v>3.68</v>
      </c>
      <c r="Q4" s="42">
        <v>267.30900000000003</v>
      </c>
      <c r="R4" s="42">
        <v>141.41499999999999</v>
      </c>
      <c r="S4" s="42">
        <v>0</v>
      </c>
      <c r="T4" s="42">
        <v>432.971</v>
      </c>
      <c r="U4" s="42">
        <v>198.88200000000001</v>
      </c>
      <c r="V4" s="42">
        <v>0</v>
      </c>
      <c r="W4" s="42">
        <v>0.104</v>
      </c>
      <c r="X4" s="42">
        <v>0.61399999999999999</v>
      </c>
      <c r="Y4" s="42">
        <v>0</v>
      </c>
      <c r="Z4" s="42">
        <v>0.10299999999999999</v>
      </c>
      <c r="AA4" s="42">
        <v>0.61499999999999999</v>
      </c>
      <c r="AB4" s="42">
        <v>0</v>
      </c>
      <c r="AC4">
        <f>W4/B4</f>
        <v>5.2032260001200746E-4</v>
      </c>
      <c r="AD4">
        <f>Z4/E4</f>
        <v>5.1883679812211305E-4</v>
      </c>
      <c r="AE4">
        <f>(X4+Y4)/(C4+D4)</f>
        <v>8.8761673461127E-3</v>
      </c>
      <c r="AF4">
        <f>(AA4+AB4)/(F4+G4)</f>
        <v>9.4927916525175196E-3</v>
      </c>
      <c r="AG4" s="9">
        <f t="shared" ref="AG4:AG26" si="0">(Q4+W4)/B4</f>
        <v>1.3378944945866438</v>
      </c>
      <c r="AH4" s="9">
        <f t="shared" ref="AH4:AH26" si="1">(T4+Z4)/E4</f>
        <v>2.1815022088343299</v>
      </c>
      <c r="AI4" s="9">
        <f t="shared" ref="AI4:AI26" si="2">(R4+X4)/C4</f>
        <v>2.0532136351808479</v>
      </c>
      <c r="AJ4" s="9">
        <f t="shared" ref="AJ4:AJ26" si="3">(U4+V4+AA4+AB4)/(F4+G4)</f>
        <v>3.0793226931744515</v>
      </c>
    </row>
    <row r="5" spans="1:36" x14ac:dyDescent="0.25">
      <c r="A5" s="50" t="s">
        <v>28</v>
      </c>
      <c r="B5" s="42">
        <v>190.68600000000001</v>
      </c>
      <c r="C5" s="42">
        <v>108.126</v>
      </c>
      <c r="D5" s="42">
        <v>0</v>
      </c>
      <c r="E5" s="42">
        <v>182.72499999999999</v>
      </c>
      <c r="F5" s="42">
        <v>92.804000000000002</v>
      </c>
      <c r="G5" s="42">
        <v>0</v>
      </c>
      <c r="H5" s="42"/>
      <c r="I5" s="42">
        <v>0.9</v>
      </c>
      <c r="J5" s="57">
        <f>'30.06.2018'!L5</f>
        <v>1.2210207258130581</v>
      </c>
      <c r="K5" s="57">
        <v>2.1800000000000002</v>
      </c>
      <c r="L5" s="57">
        <f>'30.06.2018'!N5</f>
        <v>1.7380048739562941</v>
      </c>
      <c r="M5" s="42">
        <v>1.08</v>
      </c>
      <c r="N5" s="42">
        <v>1.08</v>
      </c>
      <c r="O5" s="42">
        <v>1.3080000000000001</v>
      </c>
      <c r="P5" s="42">
        <v>1.3080000000000001</v>
      </c>
      <c r="Q5" s="42">
        <v>159.125</v>
      </c>
      <c r="R5" s="42">
        <v>84.135999999999996</v>
      </c>
      <c r="S5" s="42">
        <v>0</v>
      </c>
      <c r="T5" s="42">
        <v>192.10599999999999</v>
      </c>
      <c r="U5" s="42">
        <v>120.03400000000001</v>
      </c>
      <c r="V5" s="42">
        <v>0</v>
      </c>
      <c r="W5" s="42">
        <v>0</v>
      </c>
      <c r="X5" s="42">
        <v>0</v>
      </c>
      <c r="Y5" s="42">
        <v>0</v>
      </c>
      <c r="Z5" s="42">
        <v>0</v>
      </c>
      <c r="AA5" s="42">
        <v>0</v>
      </c>
      <c r="AB5" s="42">
        <v>0</v>
      </c>
      <c r="AC5">
        <f t="shared" ref="AC5:AC46" si="4">W5/B5</f>
        <v>0</v>
      </c>
      <c r="AD5">
        <f t="shared" ref="AD5:AD46" si="5">Z5/E5</f>
        <v>0</v>
      </c>
      <c r="AE5">
        <f t="shared" ref="AE5:AE46" si="6">(X5+Y5)/(C5+D5)</f>
        <v>0</v>
      </c>
      <c r="AF5">
        <f t="shared" ref="AF5:AF46" si="7">(AA5+AB5)/(F5+G5)</f>
        <v>0</v>
      </c>
      <c r="AG5" s="9">
        <f t="shared" si="0"/>
        <v>0.83448706250065552</v>
      </c>
      <c r="AH5" s="9">
        <f t="shared" si="1"/>
        <v>1.0513394445204542</v>
      </c>
      <c r="AI5" s="9">
        <f t="shared" si="2"/>
        <v>0.77812921961415382</v>
      </c>
      <c r="AJ5" s="9">
        <f t="shared" si="3"/>
        <v>1.2934140769794407</v>
      </c>
    </row>
    <row r="6" spans="1:36" hidden="1" x14ac:dyDescent="0.25">
      <c r="A6" s="50" t="s">
        <v>104</v>
      </c>
      <c r="B6" s="42">
        <v>44.539000000000001</v>
      </c>
      <c r="C6" s="42">
        <v>0</v>
      </c>
      <c r="D6" s="42">
        <v>0</v>
      </c>
      <c r="E6" s="42">
        <v>43.347999999999999</v>
      </c>
      <c r="F6" s="42">
        <v>0</v>
      </c>
      <c r="G6" s="42">
        <v>0</v>
      </c>
      <c r="H6" s="42"/>
      <c r="I6" s="42">
        <v>0.73</v>
      </c>
      <c r="J6" s="57">
        <f>'30.06.2018'!L6</f>
        <v>0</v>
      </c>
      <c r="K6" s="57">
        <v>2.1800000000000002</v>
      </c>
      <c r="L6" s="57">
        <f>'30.06.2018'!N6</f>
        <v>0</v>
      </c>
      <c r="M6" s="42">
        <v>0.88</v>
      </c>
      <c r="N6" s="42"/>
      <c r="O6" s="42">
        <v>0.71</v>
      </c>
      <c r="P6" s="42"/>
      <c r="Q6" s="42">
        <v>32.47</v>
      </c>
      <c r="R6" s="42"/>
      <c r="S6" s="42"/>
      <c r="T6" s="42">
        <v>25.533000000000001</v>
      </c>
      <c r="U6" s="42"/>
      <c r="V6" s="42"/>
      <c r="W6" s="42">
        <v>7.8680000000000003</v>
      </c>
      <c r="X6" s="42"/>
      <c r="Y6" s="42"/>
      <c r="Z6" s="42">
        <v>5.8470000000000004</v>
      </c>
      <c r="AA6" s="42"/>
      <c r="AB6" s="42"/>
      <c r="AC6">
        <f t="shared" si="4"/>
        <v>0.17665416825703317</v>
      </c>
      <c r="AD6">
        <f t="shared" si="5"/>
        <v>0.13488511580695767</v>
      </c>
      <c r="AG6" s="9">
        <f t="shared" si="0"/>
        <v>0.90567816969397608</v>
      </c>
      <c r="AH6" s="9">
        <f t="shared" si="1"/>
        <v>0.72390883085724844</v>
      </c>
      <c r="AI6" s="9"/>
      <c r="AJ6" s="9"/>
    </row>
    <row r="7" spans="1:36" x14ac:dyDescent="0.25">
      <c r="A7" s="50" t="s">
        <v>29</v>
      </c>
      <c r="B7" s="42">
        <v>197.69200000000001</v>
      </c>
      <c r="C7" s="42">
        <v>90.843000000000004</v>
      </c>
      <c r="D7" s="42">
        <v>0</v>
      </c>
      <c r="E7" s="42">
        <v>189.559</v>
      </c>
      <c r="F7" s="42">
        <v>85.828999999999994</v>
      </c>
      <c r="G7" s="42">
        <v>0</v>
      </c>
      <c r="H7" s="42"/>
      <c r="I7" s="57">
        <f>Q7/B7</f>
        <v>0.79925338405195956</v>
      </c>
      <c r="J7" s="57">
        <f>'30.06.2018'!L7</f>
        <v>0.98005006365853131</v>
      </c>
      <c r="K7" s="57">
        <v>2.1800000000000002</v>
      </c>
      <c r="L7" s="57">
        <f>'30.06.2018'!N7</f>
        <v>1.5009814368235095</v>
      </c>
      <c r="M7" s="43">
        <f t="shared" ref="M7:P8" si="8">I7*1.2</f>
        <v>0.95910406086235145</v>
      </c>
      <c r="N7" s="43">
        <f t="shared" si="8"/>
        <v>1.1760600763902376</v>
      </c>
      <c r="O7" s="43">
        <f t="shared" si="8"/>
        <v>2.6160000000000001</v>
      </c>
      <c r="P7" s="43">
        <f t="shared" si="8"/>
        <v>1.8011777241882112</v>
      </c>
      <c r="Q7" s="42">
        <v>158.006</v>
      </c>
      <c r="R7" s="42">
        <v>72.814999999999998</v>
      </c>
      <c r="S7" s="42">
        <v>0</v>
      </c>
      <c r="T7" s="42">
        <v>208.39500000000001</v>
      </c>
      <c r="U7" s="42">
        <v>145.60900000000001</v>
      </c>
      <c r="V7" s="42">
        <v>0</v>
      </c>
      <c r="W7" s="42"/>
      <c r="X7" s="42"/>
      <c r="Y7" s="42"/>
      <c r="Z7" s="42"/>
      <c r="AA7" s="42"/>
      <c r="AB7" s="42"/>
      <c r="AC7">
        <f t="shared" si="4"/>
        <v>0</v>
      </c>
      <c r="AD7">
        <f t="shared" si="5"/>
        <v>0</v>
      </c>
      <c r="AE7">
        <f t="shared" si="6"/>
        <v>0</v>
      </c>
      <c r="AF7">
        <f t="shared" si="7"/>
        <v>0</v>
      </c>
      <c r="AG7" s="9">
        <f t="shared" si="0"/>
        <v>0.79925338405195956</v>
      </c>
      <c r="AH7" s="9">
        <f t="shared" si="1"/>
        <v>1.0993674792544803</v>
      </c>
      <c r="AI7" s="9">
        <f t="shared" si="2"/>
        <v>0.80154772519621764</v>
      </c>
      <c r="AJ7" s="9">
        <f t="shared" si="3"/>
        <v>1.6965011825839753</v>
      </c>
    </row>
    <row r="8" spans="1:36" x14ac:dyDescent="0.25">
      <c r="A8" s="50" t="s">
        <v>30</v>
      </c>
      <c r="B8" s="42">
        <v>197.69200000000001</v>
      </c>
      <c r="C8" s="42">
        <v>90.843000000000004</v>
      </c>
      <c r="D8" s="42">
        <v>0</v>
      </c>
      <c r="E8" s="42">
        <v>189.559</v>
      </c>
      <c r="F8" s="42">
        <v>85.828999999999994</v>
      </c>
      <c r="G8" s="42">
        <v>0</v>
      </c>
      <c r="H8" s="42"/>
      <c r="I8" s="57">
        <f>Q8/B8</f>
        <v>0.79925338405195956</v>
      </c>
      <c r="J8" s="57">
        <f>'30.06.2018'!L8</f>
        <v>0.97</v>
      </c>
      <c r="K8" s="57">
        <v>2.1800000000000002</v>
      </c>
      <c r="L8" s="57">
        <f>'30.06.2018'!N8</f>
        <v>1.55</v>
      </c>
      <c r="M8" s="43">
        <f t="shared" si="8"/>
        <v>0.95910406086235145</v>
      </c>
      <c r="N8" s="43">
        <f t="shared" si="8"/>
        <v>1.1639999999999999</v>
      </c>
      <c r="O8" s="43">
        <f t="shared" si="8"/>
        <v>2.6160000000000001</v>
      </c>
      <c r="P8" s="43">
        <f t="shared" si="8"/>
        <v>1.8599999999999999</v>
      </c>
      <c r="Q8" s="42">
        <v>158.006</v>
      </c>
      <c r="R8" s="42">
        <v>72.814999999999998</v>
      </c>
      <c r="S8" s="42">
        <v>0</v>
      </c>
      <c r="T8" s="42">
        <v>208.39500000000001</v>
      </c>
      <c r="U8" s="42">
        <v>145.60900000000001</v>
      </c>
      <c r="V8" s="42">
        <v>0</v>
      </c>
      <c r="W8" s="42"/>
      <c r="X8" s="42"/>
      <c r="Y8" s="42"/>
      <c r="Z8" s="42"/>
      <c r="AA8" s="42"/>
      <c r="AB8" s="42"/>
      <c r="AC8">
        <f t="shared" ref="AC8" si="9">W8/B8</f>
        <v>0</v>
      </c>
      <c r="AD8">
        <f t="shared" ref="AD8" si="10">Z8/E8</f>
        <v>0</v>
      </c>
      <c r="AE8">
        <f t="shared" ref="AE8" si="11">(X8+Y8)/(C8+D8)</f>
        <v>0</v>
      </c>
      <c r="AF8">
        <f t="shared" ref="AF8" si="12">(AA8+AB8)/(F8+G8)</f>
        <v>0</v>
      </c>
      <c r="AG8" s="9">
        <f t="shared" ref="AG8" si="13">(Q8+W8)/B8</f>
        <v>0.79925338405195956</v>
      </c>
      <c r="AH8" s="9">
        <f t="shared" ref="AH8" si="14">(T8+Z8)/E8</f>
        <v>1.0993674792544803</v>
      </c>
      <c r="AI8" s="9">
        <f t="shared" ref="AI8" si="15">(R8+X8)/C8</f>
        <v>0.80154772519621764</v>
      </c>
      <c r="AJ8" s="9">
        <f t="shared" ref="AJ8" si="16">(U8+V8+AA8+AB8)/(F8+G8)</f>
        <v>1.6965011825839753</v>
      </c>
    </row>
    <row r="9" spans="1:36" x14ac:dyDescent="0.25">
      <c r="A9" s="50" t="s">
        <v>31</v>
      </c>
      <c r="B9" s="42">
        <v>21.403300000000002</v>
      </c>
      <c r="C9" s="42">
        <v>7.2202000000000002</v>
      </c>
      <c r="D9" s="42">
        <v>0</v>
      </c>
      <c r="E9" s="42">
        <v>20.667999999999999</v>
      </c>
      <c r="F9" s="42">
        <v>6.8114999999999997</v>
      </c>
      <c r="G9" s="42">
        <v>0</v>
      </c>
      <c r="H9" s="42"/>
      <c r="I9" s="42">
        <v>0.88</v>
      </c>
      <c r="J9" s="57">
        <f>'30.06.2018'!L9</f>
        <v>1.36</v>
      </c>
      <c r="K9" s="57">
        <v>2.1800000000000002</v>
      </c>
      <c r="L9" s="57">
        <f>'30.06.2018'!N9</f>
        <v>2.0499999999999998</v>
      </c>
      <c r="M9" s="42">
        <v>1.06</v>
      </c>
      <c r="N9" s="42">
        <v>1.26</v>
      </c>
      <c r="O9" s="42">
        <v>1.56</v>
      </c>
      <c r="P9" s="42">
        <v>1.87</v>
      </c>
      <c r="Q9" s="42">
        <v>18.835599999999999</v>
      </c>
      <c r="R9" s="42">
        <v>7.5952000000000002</v>
      </c>
      <c r="S9" s="42">
        <v>0</v>
      </c>
      <c r="T9" s="42">
        <v>26.8597</v>
      </c>
      <c r="U9" s="42">
        <v>10.6469</v>
      </c>
      <c r="V9" s="42">
        <v>0</v>
      </c>
      <c r="W9" s="42"/>
      <c r="X9" s="42"/>
      <c r="Y9" s="42"/>
      <c r="Z9" s="42"/>
      <c r="AA9" s="42"/>
      <c r="AB9" s="42"/>
      <c r="AC9">
        <f t="shared" si="4"/>
        <v>0</v>
      </c>
      <c r="AD9">
        <f t="shared" si="5"/>
        <v>0</v>
      </c>
      <c r="AE9">
        <f t="shared" si="6"/>
        <v>0</v>
      </c>
      <c r="AF9">
        <f t="shared" si="7"/>
        <v>0</v>
      </c>
      <c r="AG9" s="9">
        <f t="shared" si="0"/>
        <v>0.88003251834997398</v>
      </c>
      <c r="AH9" s="9">
        <f t="shared" si="1"/>
        <v>1.2995790594155217</v>
      </c>
      <c r="AI9" s="9">
        <f t="shared" si="2"/>
        <v>1.0519376194565246</v>
      </c>
      <c r="AJ9" s="9">
        <f t="shared" si="3"/>
        <v>1.5630771489392941</v>
      </c>
    </row>
    <row r="10" spans="1:36" x14ac:dyDescent="0.25">
      <c r="A10" s="50" t="s">
        <v>32</v>
      </c>
      <c r="B10" s="42">
        <v>12.874000000000001</v>
      </c>
      <c r="C10" s="42">
        <v>3.2320000000000002</v>
      </c>
      <c r="D10" s="42">
        <v>0</v>
      </c>
      <c r="E10" s="42">
        <v>12.874000000000001</v>
      </c>
      <c r="F10" s="42">
        <v>3.2320000000000002</v>
      </c>
      <c r="G10" s="42">
        <v>0</v>
      </c>
      <c r="H10" s="42">
        <v>44.454999999999998</v>
      </c>
      <c r="I10" s="42">
        <v>0.95</v>
      </c>
      <c r="J10" s="57">
        <f>'30.06.2018'!L10</f>
        <v>0.94799999999999995</v>
      </c>
      <c r="K10" s="57">
        <v>2.1800000000000002</v>
      </c>
      <c r="L10" s="57">
        <f>'30.06.2018'!N10</f>
        <v>1.1299999999999999</v>
      </c>
      <c r="M10" s="42">
        <v>1.1399999999999999</v>
      </c>
      <c r="N10" s="42">
        <v>1.1399999999999999</v>
      </c>
      <c r="O10" s="42">
        <v>1.36</v>
      </c>
      <c r="P10" s="63">
        <v>0</v>
      </c>
      <c r="Q10" s="42">
        <v>9.3949999999999996</v>
      </c>
      <c r="R10" s="42">
        <v>2.911</v>
      </c>
      <c r="S10" s="42">
        <v>0</v>
      </c>
      <c r="T10" s="42">
        <v>15.593999999999999</v>
      </c>
      <c r="U10" s="42">
        <v>3.556</v>
      </c>
      <c r="V10" s="63">
        <v>9.2550000000000008</v>
      </c>
      <c r="W10" s="42"/>
      <c r="X10" s="42"/>
      <c r="Y10" s="42"/>
      <c r="Z10" s="42"/>
      <c r="AA10" s="42"/>
      <c r="AB10" s="42"/>
      <c r="AC10">
        <f t="shared" si="4"/>
        <v>0</v>
      </c>
      <c r="AD10">
        <f t="shared" si="5"/>
        <v>0</v>
      </c>
      <c r="AE10">
        <f t="shared" si="6"/>
        <v>0</v>
      </c>
      <c r="AF10">
        <f t="shared" si="7"/>
        <v>0</v>
      </c>
      <c r="AG10" s="9">
        <f t="shared" si="0"/>
        <v>0.72976541867329492</v>
      </c>
      <c r="AH10" s="9">
        <f t="shared" si="1"/>
        <v>1.2112785459064781</v>
      </c>
      <c r="AI10" s="9">
        <f t="shared" si="2"/>
        <v>0.90068069306930687</v>
      </c>
      <c r="AJ10" s="9">
        <f t="shared" si="3"/>
        <v>3.9637995049504946</v>
      </c>
    </row>
    <row r="11" spans="1:36" x14ac:dyDescent="0.25">
      <c r="A11" s="50" t="s">
        <v>33</v>
      </c>
      <c r="B11" s="42">
        <v>920.88</v>
      </c>
      <c r="C11" s="42">
        <v>139.12299999999999</v>
      </c>
      <c r="D11" s="42">
        <v>0</v>
      </c>
      <c r="E11" s="42">
        <v>810.15499999999997</v>
      </c>
      <c r="F11" s="42">
        <v>138.42400000000001</v>
      </c>
      <c r="G11" s="42">
        <v>0</v>
      </c>
      <c r="H11" s="42"/>
      <c r="I11" s="42">
        <v>0.61</v>
      </c>
      <c r="J11" s="57">
        <f>'30.06.2018'!L11</f>
        <v>1.5669999999999999</v>
      </c>
      <c r="K11" s="57">
        <v>2.1800000000000002</v>
      </c>
      <c r="L11" s="57">
        <f>'30.06.2018'!N11</f>
        <v>0.71699999999999997</v>
      </c>
      <c r="M11" s="42">
        <v>0.73199999999999998</v>
      </c>
      <c r="N11" s="42">
        <v>0.85199999999999998</v>
      </c>
      <c r="O11" s="42">
        <v>0.96</v>
      </c>
      <c r="P11" s="42">
        <v>1.008</v>
      </c>
      <c r="Q11" s="42">
        <v>559.827</v>
      </c>
      <c r="R11" s="42">
        <v>99.11</v>
      </c>
      <c r="S11" s="42">
        <v>0</v>
      </c>
      <c r="T11" s="42">
        <v>644.548</v>
      </c>
      <c r="U11" s="42">
        <v>116.55200000000001</v>
      </c>
      <c r="V11" s="42">
        <v>0</v>
      </c>
      <c r="W11" s="42">
        <v>10.1</v>
      </c>
      <c r="X11" s="42">
        <v>14.377000000000001</v>
      </c>
      <c r="Y11" s="42">
        <v>0</v>
      </c>
      <c r="Z11" s="42">
        <v>0</v>
      </c>
      <c r="AA11" s="42">
        <v>0</v>
      </c>
      <c r="AB11" s="42">
        <v>0</v>
      </c>
      <c r="AC11">
        <f t="shared" si="4"/>
        <v>1.0967769959169489E-2</v>
      </c>
      <c r="AD11">
        <f t="shared" si="5"/>
        <v>0</v>
      </c>
      <c r="AE11">
        <f t="shared" si="6"/>
        <v>0.10334020974245813</v>
      </c>
      <c r="AF11">
        <f t="shared" si="7"/>
        <v>0</v>
      </c>
      <c r="AG11" s="9">
        <f t="shared" si="0"/>
        <v>0.61889388411085056</v>
      </c>
      <c r="AH11" s="9">
        <f t="shared" si="1"/>
        <v>0.79558602983379723</v>
      </c>
      <c r="AI11" s="9">
        <f t="shared" si="2"/>
        <v>0.81573140314685566</v>
      </c>
      <c r="AJ11" s="9">
        <f t="shared" si="3"/>
        <v>0.84199271802577591</v>
      </c>
    </row>
    <row r="12" spans="1:36" x14ac:dyDescent="0.25">
      <c r="A12" s="50" t="s">
        <v>34</v>
      </c>
      <c r="B12" s="42">
        <v>60.89</v>
      </c>
      <c r="C12" s="42">
        <v>19.367999999999999</v>
      </c>
      <c r="D12" s="42">
        <v>6.8000000000000005E-2</v>
      </c>
      <c r="E12" s="42">
        <v>60.308999999999997</v>
      </c>
      <c r="F12" s="42">
        <v>23.094000000000001</v>
      </c>
      <c r="G12" s="42">
        <v>3.5999999999999997E-2</v>
      </c>
      <c r="H12" s="42">
        <v>9.99</v>
      </c>
      <c r="I12" s="42">
        <v>0.98</v>
      </c>
      <c r="J12" s="57">
        <f>'30.06.2018'!L12</f>
        <v>1.02</v>
      </c>
      <c r="K12" s="57">
        <v>2.1800000000000002</v>
      </c>
      <c r="L12" s="57">
        <f>'30.06.2018'!N12</f>
        <v>1.65</v>
      </c>
      <c r="M12" s="42">
        <v>1.1759999999999999</v>
      </c>
      <c r="N12" s="42">
        <v>1.1759999999999999</v>
      </c>
      <c r="O12" s="42">
        <v>1.56</v>
      </c>
      <c r="P12" s="42">
        <v>1.56</v>
      </c>
      <c r="Q12" s="42">
        <v>59.665999999999997</v>
      </c>
      <c r="R12" s="42">
        <v>18.995000000000001</v>
      </c>
      <c r="S12" s="42">
        <v>6.7000000000000004E-2</v>
      </c>
      <c r="T12" s="42">
        <v>78.400999999999996</v>
      </c>
      <c r="U12" s="42">
        <v>40.485999999999997</v>
      </c>
      <c r="V12" s="42">
        <v>4.7E-2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>
        <f t="shared" si="4"/>
        <v>0</v>
      </c>
      <c r="AD12">
        <f t="shared" si="5"/>
        <v>0</v>
      </c>
      <c r="AE12">
        <f t="shared" si="6"/>
        <v>0</v>
      </c>
      <c r="AF12">
        <f t="shared" si="7"/>
        <v>0</v>
      </c>
      <c r="AG12" s="9">
        <f t="shared" si="0"/>
        <v>0.97989817704056492</v>
      </c>
      <c r="AH12" s="9">
        <f t="shared" si="1"/>
        <v>1.299988393108823</v>
      </c>
      <c r="AI12" s="9">
        <f t="shared" si="2"/>
        <v>0.98074142916150364</v>
      </c>
      <c r="AJ12" s="9">
        <f t="shared" si="3"/>
        <v>1.7523994811932551</v>
      </c>
    </row>
    <row r="13" spans="1:36" x14ac:dyDescent="0.25">
      <c r="A13" s="50" t="s">
        <v>35</v>
      </c>
      <c r="B13" s="42">
        <v>36.872999999999998</v>
      </c>
      <c r="C13" s="42">
        <v>11.788</v>
      </c>
      <c r="D13" s="42">
        <v>0</v>
      </c>
      <c r="E13" s="42">
        <v>36.313000000000002</v>
      </c>
      <c r="F13" s="42">
        <v>7.87</v>
      </c>
      <c r="G13" s="42">
        <v>0</v>
      </c>
      <c r="H13" s="42"/>
      <c r="I13" s="42">
        <v>0.8</v>
      </c>
      <c r="J13" s="57">
        <f>'30.06.2018'!L13</f>
        <v>0.89</v>
      </c>
      <c r="K13" s="57">
        <v>2.1800000000000002</v>
      </c>
      <c r="L13" s="57">
        <f>'30.06.2018'!N13</f>
        <v>1.99</v>
      </c>
      <c r="M13" s="42">
        <v>0.96</v>
      </c>
      <c r="N13" s="42">
        <v>0.96</v>
      </c>
      <c r="O13" s="42">
        <v>1.92</v>
      </c>
      <c r="P13" s="42">
        <v>1.92</v>
      </c>
      <c r="Q13" s="42">
        <v>25.811</v>
      </c>
      <c r="R13" s="42">
        <v>8.2520000000000007</v>
      </c>
      <c r="S13" s="42">
        <v>0</v>
      </c>
      <c r="T13" s="42">
        <v>53.38</v>
      </c>
      <c r="U13" s="42">
        <v>11.569000000000001</v>
      </c>
      <c r="V13" s="42"/>
      <c r="W13" s="42"/>
      <c r="X13" s="42"/>
      <c r="Y13" s="42"/>
      <c r="Z13" s="42"/>
      <c r="AA13" s="42"/>
      <c r="AB13" s="42"/>
      <c r="AC13">
        <f t="shared" si="4"/>
        <v>0</v>
      </c>
      <c r="AD13">
        <f t="shared" si="5"/>
        <v>0</v>
      </c>
      <c r="AE13">
        <f t="shared" si="6"/>
        <v>0</v>
      </c>
      <c r="AF13">
        <f t="shared" si="7"/>
        <v>0</v>
      </c>
      <c r="AG13" s="9">
        <f t="shared" si="0"/>
        <v>0.69999728798850114</v>
      </c>
      <c r="AH13" s="9">
        <f t="shared" si="1"/>
        <v>1.4699969707818137</v>
      </c>
      <c r="AI13" s="9">
        <f t="shared" si="2"/>
        <v>0.70003393281303028</v>
      </c>
      <c r="AJ13" s="9">
        <f t="shared" si="3"/>
        <v>1.470012706480305</v>
      </c>
    </row>
    <row r="14" spans="1:36" x14ac:dyDescent="0.25">
      <c r="A14" s="50" t="s">
        <v>36</v>
      </c>
      <c r="B14" s="42">
        <v>46.732999999999997</v>
      </c>
      <c r="C14" s="42">
        <v>23.170999999999999</v>
      </c>
      <c r="D14" s="42">
        <v>0</v>
      </c>
      <c r="E14" s="42">
        <v>42.805</v>
      </c>
      <c r="F14" s="42">
        <v>17.260000000000002</v>
      </c>
      <c r="G14" s="42">
        <v>0</v>
      </c>
      <c r="H14" s="42"/>
      <c r="I14" s="42">
        <v>1.1499999999999999</v>
      </c>
      <c r="J14" s="57">
        <f>'30.06.2018'!L14</f>
        <v>1.43</v>
      </c>
      <c r="K14" s="57">
        <v>2.1800000000000002</v>
      </c>
      <c r="L14" s="57">
        <f>'30.06.2018'!N14</f>
        <v>1.585</v>
      </c>
      <c r="M14" s="42">
        <v>1.38</v>
      </c>
      <c r="N14" s="42">
        <v>1.45</v>
      </c>
      <c r="O14" s="42">
        <v>1.56</v>
      </c>
      <c r="P14" s="42">
        <v>1.5960000000000001</v>
      </c>
      <c r="Q14" s="42">
        <v>53.838000000000001</v>
      </c>
      <c r="R14" s="42">
        <v>28.036000000000001</v>
      </c>
      <c r="S14" s="42">
        <v>0</v>
      </c>
      <c r="T14" s="42">
        <v>55.718000000000004</v>
      </c>
      <c r="U14" s="42">
        <v>22.933</v>
      </c>
      <c r="V14" s="42">
        <v>0</v>
      </c>
      <c r="W14" s="42"/>
      <c r="X14" s="42"/>
      <c r="Y14" s="42"/>
      <c r="Z14" s="42"/>
      <c r="AA14" s="42"/>
      <c r="AB14" s="42"/>
      <c r="AC14">
        <f t="shared" si="4"/>
        <v>0</v>
      </c>
      <c r="AD14">
        <f t="shared" si="5"/>
        <v>0</v>
      </c>
      <c r="AE14">
        <f t="shared" si="6"/>
        <v>0</v>
      </c>
      <c r="AF14">
        <f t="shared" si="7"/>
        <v>0</v>
      </c>
      <c r="AG14" s="9">
        <f t="shared" si="0"/>
        <v>1.1520338946782789</v>
      </c>
      <c r="AH14" s="9">
        <f t="shared" si="1"/>
        <v>1.3016703656114941</v>
      </c>
      <c r="AI14" s="9">
        <f t="shared" si="2"/>
        <v>1.2099607267705321</v>
      </c>
      <c r="AJ14" s="9">
        <f t="shared" si="3"/>
        <v>1.3286790266512165</v>
      </c>
    </row>
    <row r="15" spans="1:36" x14ac:dyDescent="0.25">
      <c r="A15" s="50" t="s">
        <v>102</v>
      </c>
      <c r="B15" s="42"/>
      <c r="C15" s="42"/>
      <c r="D15" s="42"/>
      <c r="E15" s="42"/>
      <c r="F15" s="42"/>
      <c r="G15" s="42"/>
      <c r="H15" s="42"/>
      <c r="I15" s="42"/>
      <c r="J15" s="57">
        <f>'30.06.2018'!L15</f>
        <v>1.4650000000000001</v>
      </c>
      <c r="K15" s="57">
        <v>2.1800000000000002</v>
      </c>
      <c r="L15" s="57">
        <f>'30.06.2018'!N15</f>
        <v>2.1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G15" s="9"/>
      <c r="AH15" s="9"/>
      <c r="AI15" s="9"/>
      <c r="AJ15" s="9"/>
    </row>
    <row r="16" spans="1:36" x14ac:dyDescent="0.25">
      <c r="A16" s="50" t="s">
        <v>37</v>
      </c>
      <c r="B16" s="42">
        <v>133.16900000000001</v>
      </c>
      <c r="C16" s="42">
        <v>34.134999999999998</v>
      </c>
      <c r="D16" s="42">
        <v>0</v>
      </c>
      <c r="E16" s="42">
        <v>130.85900000000001</v>
      </c>
      <c r="F16" s="42">
        <v>56.753</v>
      </c>
      <c r="G16" s="42"/>
      <c r="H16" s="42">
        <v>4.6150000000000002</v>
      </c>
      <c r="I16" s="42">
        <v>0.88</v>
      </c>
      <c r="J16" s="57">
        <f>'30.06.2018'!L16</f>
        <v>1.1200000000000001</v>
      </c>
      <c r="K16" s="57">
        <v>2.1800000000000002</v>
      </c>
      <c r="L16" s="57">
        <f>'30.06.2018'!N16</f>
        <v>1.37</v>
      </c>
      <c r="M16" s="42">
        <v>1.06</v>
      </c>
      <c r="N16" s="42">
        <v>1.06</v>
      </c>
      <c r="O16" s="42">
        <v>1.0900000000000001</v>
      </c>
      <c r="P16" s="42">
        <v>1.0900000000000001</v>
      </c>
      <c r="Q16" s="42">
        <v>117.18899999999999</v>
      </c>
      <c r="R16" s="42">
        <v>30.039000000000001</v>
      </c>
      <c r="S16" s="42">
        <v>0</v>
      </c>
      <c r="T16" s="42">
        <v>119.07899999999999</v>
      </c>
      <c r="U16" s="42">
        <v>51.646000000000001</v>
      </c>
      <c r="V16" s="42">
        <v>0</v>
      </c>
      <c r="W16" s="42">
        <v>15.78</v>
      </c>
      <c r="X16" s="42">
        <v>2.6871999999999998</v>
      </c>
      <c r="Y16" s="42">
        <v>0</v>
      </c>
      <c r="Z16" s="42">
        <v>15.5496</v>
      </c>
      <c r="AA16" s="42">
        <v>3.7191999999999998</v>
      </c>
      <c r="AB16" s="42"/>
      <c r="AC16">
        <f t="shared" si="4"/>
        <v>0.11849604637715984</v>
      </c>
      <c r="AD16">
        <f t="shared" si="5"/>
        <v>0.11882713454940048</v>
      </c>
      <c r="AE16">
        <f t="shared" si="6"/>
        <v>7.8722718617255022E-2</v>
      </c>
      <c r="AF16">
        <f t="shared" si="7"/>
        <v>6.5533099571828804E-2</v>
      </c>
      <c r="AG16" s="9">
        <f t="shared" si="0"/>
        <v>0.99849814896860367</v>
      </c>
      <c r="AH16" s="9">
        <f t="shared" si="1"/>
        <v>1.0288065780725819</v>
      </c>
      <c r="AI16" s="9">
        <f t="shared" si="2"/>
        <v>0.95872857770616671</v>
      </c>
      <c r="AJ16" s="9">
        <f t="shared" si="3"/>
        <v>0.97554666713653904</v>
      </c>
    </row>
    <row r="17" spans="1:36" x14ac:dyDescent="0.25">
      <c r="A17" s="50" t="s">
        <v>38</v>
      </c>
      <c r="B17" s="42">
        <v>48.48</v>
      </c>
      <c r="C17" s="42">
        <v>6.8789999999999996</v>
      </c>
      <c r="D17" s="42">
        <v>7.4999999999999997E-2</v>
      </c>
      <c r="E17" s="42">
        <v>46.804000000000002</v>
      </c>
      <c r="F17" s="42">
        <v>4.7789999999999999</v>
      </c>
      <c r="G17" s="42"/>
      <c r="H17" s="42"/>
      <c r="I17" s="42">
        <v>1.1399999999999999</v>
      </c>
      <c r="J17" s="57">
        <f>'30.06.2018'!L17</f>
        <v>1.83</v>
      </c>
      <c r="K17" s="57">
        <v>2.1800000000000002</v>
      </c>
      <c r="L17" s="57">
        <f>'30.06.2018'!N17</f>
        <v>2.77</v>
      </c>
      <c r="M17" s="42">
        <v>1.3680000000000001</v>
      </c>
      <c r="N17" s="42">
        <v>2.016</v>
      </c>
      <c r="O17" s="42">
        <v>2.016</v>
      </c>
      <c r="P17" s="42">
        <v>3.2519999999999998</v>
      </c>
      <c r="Q17" s="42">
        <v>55.267000000000003</v>
      </c>
      <c r="R17" s="42">
        <v>11.557</v>
      </c>
      <c r="S17" s="42">
        <v>0.126</v>
      </c>
      <c r="T17" s="42">
        <v>78.631</v>
      </c>
      <c r="U17" s="42">
        <v>12.951000000000001</v>
      </c>
      <c r="V17" s="42">
        <v>0</v>
      </c>
      <c r="W17" s="42">
        <v>7.694</v>
      </c>
      <c r="X17" s="42">
        <v>0.33</v>
      </c>
      <c r="Y17" s="42">
        <v>1.9E-2</v>
      </c>
      <c r="Z17" s="42">
        <v>0</v>
      </c>
      <c r="AA17" s="42">
        <v>0</v>
      </c>
      <c r="AB17" s="42">
        <v>0</v>
      </c>
      <c r="AC17">
        <f t="shared" si="4"/>
        <v>0.15870462046204623</v>
      </c>
      <c r="AD17">
        <f t="shared" si="5"/>
        <v>0</v>
      </c>
      <c r="AE17">
        <f t="shared" si="6"/>
        <v>5.0186942766752951E-2</v>
      </c>
      <c r="AF17">
        <f t="shared" si="7"/>
        <v>0</v>
      </c>
      <c r="AG17" s="9">
        <f t="shared" si="0"/>
        <v>1.2987004950495051</v>
      </c>
      <c r="AH17" s="9">
        <f t="shared" si="1"/>
        <v>1.6800059823946671</v>
      </c>
      <c r="AI17" s="9">
        <f t="shared" si="2"/>
        <v>1.7280127925570579</v>
      </c>
      <c r="AJ17" s="9">
        <f t="shared" si="3"/>
        <v>2.7099811676082863</v>
      </c>
    </row>
    <row r="18" spans="1:36" x14ac:dyDescent="0.25">
      <c r="A18" s="50" t="s">
        <v>39</v>
      </c>
      <c r="B18" s="42">
        <v>87.013999999999996</v>
      </c>
      <c r="C18" s="42">
        <v>12.169</v>
      </c>
      <c r="D18" s="42">
        <v>1.71</v>
      </c>
      <c r="E18" s="42">
        <v>64.790999999999997</v>
      </c>
      <c r="F18" s="42">
        <v>11.026999999999999</v>
      </c>
      <c r="G18" s="42"/>
      <c r="H18" s="42">
        <v>23.187000000000001</v>
      </c>
      <c r="I18" s="42">
        <v>1.03</v>
      </c>
      <c r="J18" s="57">
        <f>'30.06.2018'!L18</f>
        <v>1.27</v>
      </c>
      <c r="K18" s="57">
        <v>2.1800000000000002</v>
      </c>
      <c r="L18" s="57">
        <f>'30.06.2018'!N18</f>
        <v>2.4</v>
      </c>
      <c r="M18" s="42"/>
      <c r="N18" s="42"/>
      <c r="O18" s="42"/>
      <c r="P18" s="42"/>
      <c r="Q18" s="42">
        <v>38.466999999999999</v>
      </c>
      <c r="R18" s="42">
        <v>9.7439999999999998</v>
      </c>
      <c r="S18" s="42">
        <v>1.2010000000000001</v>
      </c>
      <c r="T18" s="42">
        <v>64.619</v>
      </c>
      <c r="U18" s="42">
        <v>8.7319999999999993</v>
      </c>
      <c r="V18" s="42"/>
      <c r="W18" s="42">
        <v>6.0579999999999998</v>
      </c>
      <c r="X18" s="42">
        <v>0.90500000000000003</v>
      </c>
      <c r="Y18" s="42">
        <v>0.02</v>
      </c>
      <c r="Z18" s="42">
        <v>2.2970000000000002</v>
      </c>
      <c r="AA18" s="42"/>
      <c r="AB18" s="42"/>
      <c r="AC18">
        <f t="shared" si="4"/>
        <v>6.9620980531868437E-2</v>
      </c>
      <c r="AD18">
        <f t="shared" si="5"/>
        <v>3.5452454816255349E-2</v>
      </c>
      <c r="AE18">
        <f t="shared" si="6"/>
        <v>6.6647452986526398E-2</v>
      </c>
      <c r="AF18">
        <f t="shared" si="7"/>
        <v>0</v>
      </c>
      <c r="AG18" s="9">
        <f t="shared" si="0"/>
        <v>0.51169926678465538</v>
      </c>
      <c r="AH18" s="9">
        <f t="shared" si="1"/>
        <v>1.0327977651216991</v>
      </c>
      <c r="AI18" s="9">
        <f t="shared" si="2"/>
        <v>0.87509244802366659</v>
      </c>
      <c r="AJ18" s="9">
        <f t="shared" si="3"/>
        <v>0.79187448988845555</v>
      </c>
    </row>
    <row r="19" spans="1:36" x14ac:dyDescent="0.25">
      <c r="A19" s="50" t="s">
        <v>40</v>
      </c>
      <c r="B19" s="42">
        <v>43.003</v>
      </c>
      <c r="C19" s="42">
        <v>30.690999999999999</v>
      </c>
      <c r="D19" s="42">
        <v>0</v>
      </c>
      <c r="E19" s="42">
        <v>35.256</v>
      </c>
      <c r="F19" s="42">
        <v>29.937000000000001</v>
      </c>
      <c r="G19" s="42">
        <v>0</v>
      </c>
      <c r="H19" s="42"/>
      <c r="I19" s="42">
        <v>0.88</v>
      </c>
      <c r="J19" s="57">
        <f>'30.06.2018'!L19</f>
        <v>1.3</v>
      </c>
      <c r="K19" s="57">
        <v>2.1800000000000002</v>
      </c>
      <c r="L19" s="57">
        <f>'30.06.2018'!N19</f>
        <v>2.34</v>
      </c>
      <c r="M19" s="42">
        <v>1.06</v>
      </c>
      <c r="N19" s="42">
        <v>1.27</v>
      </c>
      <c r="O19" s="42">
        <v>1.97</v>
      </c>
      <c r="P19" s="42">
        <v>2.36</v>
      </c>
      <c r="Q19" s="42">
        <v>37.817999999999998</v>
      </c>
      <c r="R19" s="42">
        <v>32.036999999999999</v>
      </c>
      <c r="S19" s="42">
        <v>0</v>
      </c>
      <c r="T19" s="42">
        <v>57.792999999999999</v>
      </c>
      <c r="U19" s="42">
        <v>56.536999999999999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>
        <f t="shared" si="4"/>
        <v>0</v>
      </c>
      <c r="AD19">
        <f t="shared" si="5"/>
        <v>0</v>
      </c>
      <c r="AE19">
        <f t="shared" si="6"/>
        <v>0</v>
      </c>
      <c r="AF19">
        <f t="shared" si="7"/>
        <v>0</v>
      </c>
      <c r="AG19" s="9">
        <f t="shared" si="0"/>
        <v>0.87942701671976364</v>
      </c>
      <c r="AH19" s="9">
        <f t="shared" si="1"/>
        <v>1.639238711141366</v>
      </c>
      <c r="AI19" s="9">
        <f t="shared" si="2"/>
        <v>1.0438565051643804</v>
      </c>
      <c r="AJ19" s="9">
        <f t="shared" si="3"/>
        <v>1.8885325850953669</v>
      </c>
    </row>
    <row r="20" spans="1:36" x14ac:dyDescent="0.25">
      <c r="A20" s="50" t="s">
        <v>41</v>
      </c>
      <c r="B20" s="42">
        <v>11.505000000000001</v>
      </c>
      <c r="C20" s="42">
        <v>44.930999999999997</v>
      </c>
      <c r="D20" s="42">
        <v>0</v>
      </c>
      <c r="E20" s="42">
        <v>9.4499999999999993</v>
      </c>
      <c r="F20" s="42">
        <v>43.003999999999998</v>
      </c>
      <c r="G20" s="42">
        <v>0</v>
      </c>
      <c r="H20" s="42"/>
      <c r="I20" s="42">
        <v>1</v>
      </c>
      <c r="J20" s="57">
        <f>'30.06.2018'!L20</f>
        <v>1.4830000000000001</v>
      </c>
      <c r="K20" s="57">
        <v>2.1800000000000002</v>
      </c>
      <c r="L20" s="57">
        <f>'30.06.2018'!N20</f>
        <v>1.843</v>
      </c>
      <c r="M20" s="42">
        <v>1.2</v>
      </c>
      <c r="N20" s="42">
        <v>1.2</v>
      </c>
      <c r="O20" s="42">
        <v>2.496</v>
      </c>
      <c r="P20" s="42">
        <v>2.496</v>
      </c>
      <c r="Q20" s="42">
        <v>11.311999999999999</v>
      </c>
      <c r="R20" s="42">
        <v>43.954999999999998</v>
      </c>
      <c r="S20" s="42">
        <v>0</v>
      </c>
      <c r="T20" s="42">
        <v>19.655999999999999</v>
      </c>
      <c r="U20" s="42">
        <v>89.447999999999993</v>
      </c>
      <c r="V20" s="42">
        <v>0</v>
      </c>
      <c r="W20" s="42">
        <v>6.2229999999999999</v>
      </c>
      <c r="X20" s="42">
        <v>1.135</v>
      </c>
      <c r="Y20" s="42">
        <v>0</v>
      </c>
      <c r="Z20" s="42">
        <v>1.444</v>
      </c>
      <c r="AA20" s="42">
        <v>7.02</v>
      </c>
      <c r="AB20" s="42">
        <v>0</v>
      </c>
      <c r="AC20">
        <f t="shared" si="4"/>
        <v>0.54089526292916124</v>
      </c>
      <c r="AD20">
        <f t="shared" si="5"/>
        <v>0.1528042328042328</v>
      </c>
      <c r="AE20">
        <f t="shared" si="6"/>
        <v>2.5260955687609891E-2</v>
      </c>
      <c r="AF20">
        <f t="shared" si="7"/>
        <v>0.16324062877871826</v>
      </c>
      <c r="AG20" s="9">
        <f t="shared" si="0"/>
        <v>1.5241199478487613</v>
      </c>
      <c r="AH20" s="9">
        <f t="shared" si="1"/>
        <v>2.2328042328042326</v>
      </c>
      <c r="AI20" s="9">
        <f t="shared" si="2"/>
        <v>1.0035387594311278</v>
      </c>
      <c r="AJ20" s="9">
        <f t="shared" si="3"/>
        <v>2.2432331876104548</v>
      </c>
    </row>
    <row r="21" spans="1:36" x14ac:dyDescent="0.25">
      <c r="A21" s="60" t="s">
        <v>42</v>
      </c>
      <c r="B21" s="42" t="s">
        <v>72</v>
      </c>
      <c r="C21" s="42"/>
      <c r="D21" s="42"/>
      <c r="E21" s="42"/>
      <c r="F21" s="42"/>
      <c r="G21" s="42"/>
      <c r="H21" s="42"/>
      <c r="I21" s="42"/>
      <c r="J21" s="57">
        <f>'30.06.2018'!L21</f>
        <v>0.95328319162851538</v>
      </c>
      <c r="K21" s="57">
        <v>2.1800000000000002</v>
      </c>
      <c r="L21" s="57">
        <f>'30.06.2018'!N21</f>
        <v>2.1676453376919507</v>
      </c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G21" s="9"/>
      <c r="AH21" s="9"/>
      <c r="AI21" s="9"/>
      <c r="AJ21" s="9"/>
    </row>
    <row r="22" spans="1:36" x14ac:dyDescent="0.25">
      <c r="A22" s="50" t="s">
        <v>43</v>
      </c>
      <c r="B22" s="42">
        <v>197.55199999999999</v>
      </c>
      <c r="C22" s="42">
        <v>138.773</v>
      </c>
      <c r="D22" s="42">
        <v>0</v>
      </c>
      <c r="E22" s="42">
        <v>197.649</v>
      </c>
      <c r="F22" s="42">
        <v>184.97</v>
      </c>
      <c r="G22" s="42">
        <v>0</v>
      </c>
      <c r="H22" s="42"/>
      <c r="I22" s="57">
        <f>Q22/B22</f>
        <v>0.87777395318700902</v>
      </c>
      <c r="J22" s="57">
        <f>'30.06.2018'!L22</f>
        <v>1.23</v>
      </c>
      <c r="K22" s="57">
        <v>2.1800000000000002</v>
      </c>
      <c r="L22" s="57">
        <f>'30.06.2018'!N22</f>
        <v>1.95</v>
      </c>
      <c r="M22" s="43">
        <f>I22*1.2</f>
        <v>1.0533287438244108</v>
      </c>
      <c r="N22" s="43">
        <f>J22*1.2</f>
        <v>1.476</v>
      </c>
      <c r="O22" s="43">
        <f>K22*1.2</f>
        <v>2.6160000000000001</v>
      </c>
      <c r="P22" s="43">
        <f>L22*1.2</f>
        <v>2.34</v>
      </c>
      <c r="Q22" s="42">
        <v>173.40600000000001</v>
      </c>
      <c r="R22" s="42">
        <v>130.482</v>
      </c>
      <c r="S22" s="42">
        <v>0</v>
      </c>
      <c r="T22" s="42">
        <v>329.11</v>
      </c>
      <c r="U22" s="42">
        <v>400.06400000000002</v>
      </c>
      <c r="V22" s="42">
        <v>0</v>
      </c>
      <c r="W22" s="42">
        <v>1.169</v>
      </c>
      <c r="X22" s="42">
        <v>0.20300000000000001</v>
      </c>
      <c r="Y22" s="42">
        <v>0</v>
      </c>
      <c r="Z22" s="42">
        <v>1.1639999999999999</v>
      </c>
      <c r="AA22" s="42">
        <v>0.17499999999999999</v>
      </c>
      <c r="AB22" s="42"/>
      <c r="AC22">
        <f t="shared" si="4"/>
        <v>5.9174293350611491E-3</v>
      </c>
      <c r="AD22">
        <f t="shared" si="5"/>
        <v>5.889227873654812E-3</v>
      </c>
      <c r="AE22">
        <f t="shared" si="6"/>
        <v>1.4628205774898577E-3</v>
      </c>
      <c r="AF22">
        <f t="shared" si="7"/>
        <v>9.4609936746499425E-4</v>
      </c>
      <c r="AG22" s="9">
        <f t="shared" si="0"/>
        <v>0.88369138252207025</v>
      </c>
      <c r="AH22" s="9">
        <f t="shared" si="1"/>
        <v>1.6710127549342522</v>
      </c>
      <c r="AI22" s="9">
        <f t="shared" si="2"/>
        <v>0.94171776930670958</v>
      </c>
      <c r="AJ22" s="9">
        <f t="shared" si="3"/>
        <v>2.1638049413418394</v>
      </c>
    </row>
    <row r="23" spans="1:36" x14ac:dyDescent="0.25">
      <c r="A23" s="50" t="s">
        <v>44</v>
      </c>
      <c r="B23" s="42">
        <v>27.053999999999998</v>
      </c>
      <c r="C23" s="42">
        <v>8.9260000000000002</v>
      </c>
      <c r="D23" s="42">
        <v>0</v>
      </c>
      <c r="E23" s="42">
        <v>24.202999999999999</v>
      </c>
      <c r="F23" s="42">
        <v>3.0680000000000001</v>
      </c>
      <c r="G23" s="42">
        <v>0</v>
      </c>
      <c r="H23" s="42"/>
      <c r="I23" s="42">
        <v>0.8</v>
      </c>
      <c r="J23" s="57">
        <f>'30.06.2018'!L23</f>
        <v>1.33</v>
      </c>
      <c r="K23" s="57">
        <v>2.1800000000000002</v>
      </c>
      <c r="L23" s="57">
        <f>'30.06.2018'!N23</f>
        <v>1.67</v>
      </c>
      <c r="M23" s="42">
        <v>0.96</v>
      </c>
      <c r="N23" s="42">
        <v>0.96</v>
      </c>
      <c r="O23" s="42">
        <v>1.37</v>
      </c>
      <c r="P23" s="42">
        <v>1.37</v>
      </c>
      <c r="Q23" s="42">
        <v>20.622</v>
      </c>
      <c r="R23" s="42">
        <v>8.1769999999999996</v>
      </c>
      <c r="S23" s="42">
        <v>0</v>
      </c>
      <c r="T23" s="42">
        <v>26.148</v>
      </c>
      <c r="U23" s="42">
        <v>4.976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>
        <f t="shared" si="4"/>
        <v>0</v>
      </c>
      <c r="AD23">
        <f t="shared" si="5"/>
        <v>0</v>
      </c>
      <c r="AE23">
        <f t="shared" si="6"/>
        <v>0</v>
      </c>
      <c r="AF23">
        <f t="shared" si="7"/>
        <v>0</v>
      </c>
      <c r="AG23" s="9">
        <f t="shared" si="0"/>
        <v>0.76225327123530717</v>
      </c>
      <c r="AH23" s="9">
        <f t="shared" si="1"/>
        <v>1.0803619386026526</v>
      </c>
      <c r="AI23" s="9">
        <f t="shared" si="2"/>
        <v>0.9160878332959892</v>
      </c>
      <c r="AJ23" s="9">
        <f t="shared" si="3"/>
        <v>1.621903520208605</v>
      </c>
    </row>
    <row r="24" spans="1:36" x14ac:dyDescent="0.25">
      <c r="A24" s="50" t="s">
        <v>45</v>
      </c>
      <c r="B24" s="42">
        <v>86.745000000000005</v>
      </c>
      <c r="C24" s="42">
        <v>30.204999999999998</v>
      </c>
      <c r="D24" s="42">
        <v>1.0680000000000001</v>
      </c>
      <c r="E24" s="42">
        <v>75.878</v>
      </c>
      <c r="F24" s="42">
        <v>31.818999999999999</v>
      </c>
      <c r="G24" s="42">
        <v>0</v>
      </c>
      <c r="H24" s="42"/>
      <c r="I24" s="42">
        <v>1.1100000000000001</v>
      </c>
      <c r="J24" s="57">
        <f>'30.06.2018'!L24</f>
        <v>0.97699999999999998</v>
      </c>
      <c r="K24" s="57">
        <v>2.1800000000000002</v>
      </c>
      <c r="L24" s="57">
        <f>'30.06.2018'!N24</f>
        <v>2.9359999999999999</v>
      </c>
      <c r="M24" s="42">
        <v>1.3320000000000001</v>
      </c>
      <c r="N24" s="42">
        <v>1.3320000000000001</v>
      </c>
      <c r="O24" s="42">
        <v>1.704</v>
      </c>
      <c r="P24" s="42">
        <v>1.704</v>
      </c>
      <c r="Q24" s="42">
        <v>94.081999999999994</v>
      </c>
      <c r="R24" s="42">
        <v>32.622</v>
      </c>
      <c r="S24" s="42">
        <v>1.151</v>
      </c>
      <c r="T24" s="42">
        <v>104.221</v>
      </c>
      <c r="U24" s="42">
        <v>43.646000000000001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>
        <f t="shared" si="4"/>
        <v>0</v>
      </c>
      <c r="AD24">
        <f t="shared" si="5"/>
        <v>0</v>
      </c>
      <c r="AE24">
        <f t="shared" si="6"/>
        <v>0</v>
      </c>
      <c r="AF24">
        <f t="shared" si="7"/>
        <v>0</v>
      </c>
      <c r="AG24" s="9">
        <f t="shared" si="0"/>
        <v>1.0845812438757276</v>
      </c>
      <c r="AH24" s="9">
        <f t="shared" si="1"/>
        <v>1.373533830622842</v>
      </c>
      <c r="AI24" s="9">
        <f t="shared" si="2"/>
        <v>1.080019864260884</v>
      </c>
      <c r="AJ24" s="9">
        <f t="shared" si="3"/>
        <v>1.3716961563845502</v>
      </c>
    </row>
    <row r="25" spans="1:36" x14ac:dyDescent="0.25">
      <c r="A25" s="50" t="s">
        <v>46</v>
      </c>
      <c r="B25" s="42">
        <v>65.808000000000007</v>
      </c>
      <c r="C25" s="42">
        <v>30.744</v>
      </c>
      <c r="D25" s="42">
        <v>0</v>
      </c>
      <c r="E25" s="42">
        <v>62.63</v>
      </c>
      <c r="F25" s="42">
        <v>20.655000000000001</v>
      </c>
      <c r="G25" s="42"/>
      <c r="H25" s="42"/>
      <c r="I25" s="42">
        <v>0.89</v>
      </c>
      <c r="J25" s="57">
        <f>'30.06.2018'!L25</f>
        <v>0.875</v>
      </c>
      <c r="K25" s="57">
        <v>2.1800000000000002</v>
      </c>
      <c r="L25" s="57">
        <f>'30.06.2018'!N25</f>
        <v>1.375</v>
      </c>
      <c r="M25" s="42">
        <v>1.0680000000000001</v>
      </c>
      <c r="N25" s="42">
        <v>1.536</v>
      </c>
      <c r="O25" s="42">
        <v>1.0680000000000001</v>
      </c>
      <c r="P25" s="42">
        <v>1.536</v>
      </c>
      <c r="Q25" s="42">
        <v>58.569000000000003</v>
      </c>
      <c r="R25" s="42">
        <v>39.351999999999997</v>
      </c>
      <c r="S25" s="42">
        <v>0</v>
      </c>
      <c r="T25" s="42">
        <v>56.006</v>
      </c>
      <c r="U25" s="42">
        <v>30.353000000000002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>
        <f t="shared" si="4"/>
        <v>0</v>
      </c>
      <c r="AD25">
        <f t="shared" si="5"/>
        <v>0</v>
      </c>
      <c r="AE25">
        <f t="shared" si="6"/>
        <v>0</v>
      </c>
      <c r="AF25">
        <f t="shared" si="7"/>
        <v>0</v>
      </c>
      <c r="AG25" s="9">
        <f t="shared" si="0"/>
        <v>0.88999817651349378</v>
      </c>
      <c r="AH25" s="9">
        <f t="shared" si="1"/>
        <v>0.8942359891425834</v>
      </c>
      <c r="AI25" s="9">
        <f t="shared" si="2"/>
        <v>1.2799895914650012</v>
      </c>
      <c r="AJ25" s="9">
        <f t="shared" si="3"/>
        <v>1.469523117889131</v>
      </c>
    </row>
    <row r="26" spans="1:36" x14ac:dyDescent="0.25">
      <c r="A26" s="50" t="s">
        <v>47</v>
      </c>
      <c r="B26" s="42">
        <v>583.51300000000003</v>
      </c>
      <c r="C26" s="42">
        <v>489.33699999999999</v>
      </c>
      <c r="D26" s="42">
        <v>0</v>
      </c>
      <c r="E26" s="42">
        <v>571.53099999999995</v>
      </c>
      <c r="F26" s="42">
        <v>513.67399999999998</v>
      </c>
      <c r="G26" s="42">
        <v>0</v>
      </c>
      <c r="H26" s="42"/>
      <c r="I26" s="42">
        <v>0.75</v>
      </c>
      <c r="J26" s="57">
        <f>'30.06.2018'!L26</f>
        <v>1.52</v>
      </c>
      <c r="K26" s="57">
        <v>2.1800000000000002</v>
      </c>
      <c r="L26" s="57">
        <f>'30.06.2018'!N26</f>
        <v>1.63</v>
      </c>
      <c r="M26" s="42">
        <v>0.9</v>
      </c>
      <c r="N26" s="42">
        <v>0.9</v>
      </c>
      <c r="O26" s="42">
        <v>1.49</v>
      </c>
      <c r="P26" s="42">
        <v>1.49</v>
      </c>
      <c r="Q26" s="42">
        <v>441.22699999999998</v>
      </c>
      <c r="R26" s="42">
        <v>321.84500000000003</v>
      </c>
      <c r="S26" s="42">
        <v>0</v>
      </c>
      <c r="T26" s="42">
        <v>703.88400000000001</v>
      </c>
      <c r="U26" s="42">
        <v>570.30499999999995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>
        <f t="shared" si="4"/>
        <v>0</v>
      </c>
      <c r="AD26">
        <f t="shared" si="5"/>
        <v>0</v>
      </c>
      <c r="AE26">
        <f t="shared" si="6"/>
        <v>0</v>
      </c>
      <c r="AF26">
        <f t="shared" si="7"/>
        <v>0</v>
      </c>
      <c r="AG26" s="9">
        <f t="shared" si="0"/>
        <v>0.75615624673314896</v>
      </c>
      <c r="AH26" s="9">
        <f t="shared" si="1"/>
        <v>1.2315762399589876</v>
      </c>
      <c r="AI26" s="9">
        <f t="shared" si="2"/>
        <v>0.65771646125267458</v>
      </c>
      <c r="AJ26" s="9">
        <f t="shared" si="3"/>
        <v>1.1102469659745284</v>
      </c>
    </row>
    <row r="27" spans="1:36" x14ac:dyDescent="0.25">
      <c r="A27" s="50" t="s">
        <v>48</v>
      </c>
      <c r="B27" s="42">
        <v>34.863</v>
      </c>
      <c r="C27" s="42">
        <v>12.739000000000001</v>
      </c>
      <c r="D27" s="42">
        <v>0</v>
      </c>
      <c r="E27" s="42">
        <v>41.622</v>
      </c>
      <c r="F27" s="42">
        <v>103.999</v>
      </c>
      <c r="G27" s="42">
        <v>0</v>
      </c>
      <c r="H27" s="42"/>
      <c r="I27" s="42">
        <v>0.95</v>
      </c>
      <c r="J27" s="57">
        <f>'30.06.2018'!L27</f>
        <v>1</v>
      </c>
      <c r="K27" s="57">
        <v>2.1800000000000002</v>
      </c>
      <c r="L27" s="57">
        <f>'30.06.2018'!N27</f>
        <v>1.64</v>
      </c>
      <c r="M27" s="42">
        <v>1.1399999999999999</v>
      </c>
      <c r="N27" s="42">
        <v>1.26</v>
      </c>
      <c r="O27" s="42">
        <v>1.44</v>
      </c>
      <c r="P27" s="42">
        <v>1.62</v>
      </c>
      <c r="Q27" s="42">
        <v>33.119</v>
      </c>
      <c r="R27" s="42">
        <v>13.375999999999999</v>
      </c>
      <c r="S27" s="42">
        <v>0</v>
      </c>
      <c r="T27" s="42">
        <v>49.945999999999998</v>
      </c>
      <c r="U27" s="42">
        <v>151.82400000000001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>
        <f t="shared" si="4"/>
        <v>0</v>
      </c>
      <c r="AD27">
        <f t="shared" si="5"/>
        <v>0</v>
      </c>
      <c r="AE27">
        <f t="shared" si="6"/>
        <v>0</v>
      </c>
      <c r="AF27">
        <f t="shared" si="7"/>
        <v>0</v>
      </c>
      <c r="AG27" s="9">
        <f>(Q27+W27)/B27</f>
        <v>0.94997561885093085</v>
      </c>
      <c r="AH27" s="9">
        <f>(T27+Z27)/E27</f>
        <v>1.199990389697756</v>
      </c>
      <c r="AI27" s="9">
        <f>(R27+X27)/C27</f>
        <v>1.0500039249548629</v>
      </c>
      <c r="AJ27" s="9">
        <f>(U27+V27+AA27+AB27)/(F27+G27)</f>
        <v>1.4598601909633748</v>
      </c>
    </row>
    <row r="28" spans="1:36" x14ac:dyDescent="0.25">
      <c r="A28" s="60" t="s">
        <v>49</v>
      </c>
      <c r="B28" s="42">
        <v>86.088999999999999</v>
      </c>
      <c r="C28" s="42">
        <v>29.715</v>
      </c>
      <c r="D28" s="42">
        <v>1.278</v>
      </c>
      <c r="E28" s="42">
        <v>83.031999999999996</v>
      </c>
      <c r="F28" s="42">
        <v>161.767</v>
      </c>
      <c r="G28" s="42">
        <v>6.4000000000000001E-2</v>
      </c>
      <c r="H28" s="42"/>
      <c r="I28" s="42">
        <v>0.62</v>
      </c>
      <c r="J28" s="57">
        <f>'30.06.2018'!L28</f>
        <v>1.2</v>
      </c>
      <c r="K28" s="57">
        <v>2.1800000000000002</v>
      </c>
      <c r="L28" s="57">
        <f>'30.06.2018'!N28</f>
        <v>1.1499999999999999</v>
      </c>
      <c r="M28" s="42"/>
      <c r="N28" s="42"/>
      <c r="O28" s="42"/>
      <c r="P28" s="42"/>
      <c r="Q28" s="42">
        <v>53.636000000000003</v>
      </c>
      <c r="R28" s="42">
        <v>26.614999999999998</v>
      </c>
      <c r="S28" s="42">
        <v>1.1499999999999999</v>
      </c>
      <c r="T28" s="42">
        <v>100.179</v>
      </c>
      <c r="U28" s="42">
        <v>239.465</v>
      </c>
      <c r="V28" s="42">
        <v>8.7999999999999995E-2</v>
      </c>
      <c r="W28" s="42"/>
      <c r="X28" s="42"/>
      <c r="Y28" s="42"/>
      <c r="Z28" s="42"/>
      <c r="AA28" s="42"/>
      <c r="AB28" s="42"/>
      <c r="AC28">
        <f t="shared" si="4"/>
        <v>0</v>
      </c>
      <c r="AD28">
        <f t="shared" si="5"/>
        <v>0</v>
      </c>
      <c r="AE28">
        <f t="shared" si="6"/>
        <v>0</v>
      </c>
      <c r="AF28">
        <f t="shared" si="7"/>
        <v>0</v>
      </c>
      <c r="AG28" s="9">
        <f t="shared" ref="AG28:AG46" si="17">(Q28+W28)/B28</f>
        <v>0.62302965535666577</v>
      </c>
      <c r="AH28" s="9">
        <f t="shared" ref="AH28:AH46" si="18">(T28+Z28)/E28</f>
        <v>1.2065107428461317</v>
      </c>
      <c r="AI28" s="9">
        <f t="shared" ref="AI28:AI46" si="19">(R28+X28)/C28</f>
        <v>0.89567558472152109</v>
      </c>
      <c r="AJ28" s="9">
        <f t="shared" ref="AJ28:AJ46" si="20">(U28+V28+AA28+AB28)/(F28+G28)</f>
        <v>1.4802664508036163</v>
      </c>
    </row>
    <row r="29" spans="1:36" x14ac:dyDescent="0.25">
      <c r="A29" s="50" t="s">
        <v>50</v>
      </c>
      <c r="B29" s="42">
        <v>202.804</v>
      </c>
      <c r="C29" s="42">
        <v>88.013999999999996</v>
      </c>
      <c r="D29" s="42">
        <v>0</v>
      </c>
      <c r="E29" s="42">
        <v>201.33500000000001</v>
      </c>
      <c r="F29" s="42">
        <v>364.75099999999998</v>
      </c>
      <c r="G29" s="42">
        <v>0</v>
      </c>
      <c r="H29" s="42"/>
      <c r="I29" s="42">
        <v>0.76400000000000001</v>
      </c>
      <c r="J29" s="57">
        <f>'30.06.2018'!L29</f>
        <v>0.76</v>
      </c>
      <c r="K29" s="57">
        <v>2.1800000000000002</v>
      </c>
      <c r="L29" s="57">
        <f>'30.06.2018'!N29</f>
        <v>1.1399999999999999</v>
      </c>
      <c r="M29" s="42">
        <v>0.91700000000000004</v>
      </c>
      <c r="N29" s="42">
        <v>0.91700000000000004</v>
      </c>
      <c r="O29" s="42">
        <v>0.77400000000000002</v>
      </c>
      <c r="P29" s="42">
        <v>0.77400000000000002</v>
      </c>
      <c r="Q29" s="42">
        <v>154.94200000000001</v>
      </c>
      <c r="R29" s="42">
        <v>67.242999999999995</v>
      </c>
      <c r="S29" s="42">
        <v>0</v>
      </c>
      <c r="T29" s="42">
        <v>129.86099999999999</v>
      </c>
      <c r="U29" s="42">
        <v>235.26400000000001</v>
      </c>
      <c r="V29" s="42">
        <v>0</v>
      </c>
      <c r="W29" s="42"/>
      <c r="X29" s="42"/>
      <c r="Y29" s="42"/>
      <c r="Z29" s="42"/>
      <c r="AA29" s="42"/>
      <c r="AB29" s="42"/>
      <c r="AC29">
        <f t="shared" si="4"/>
        <v>0</v>
      </c>
      <c r="AD29">
        <f t="shared" si="5"/>
        <v>0</v>
      </c>
      <c r="AE29">
        <f t="shared" si="6"/>
        <v>0</v>
      </c>
      <c r="AF29">
        <f t="shared" si="7"/>
        <v>0</v>
      </c>
      <c r="AG29" s="9">
        <f t="shared" si="17"/>
        <v>0.76399873769748139</v>
      </c>
      <c r="AH29" s="9">
        <f t="shared" si="18"/>
        <v>0.64499962748652739</v>
      </c>
      <c r="AI29" s="9">
        <f t="shared" si="19"/>
        <v>0.76400345399595515</v>
      </c>
      <c r="AJ29" s="9">
        <f t="shared" si="20"/>
        <v>0.64499891706945289</v>
      </c>
    </row>
    <row r="30" spans="1:36" x14ac:dyDescent="0.25">
      <c r="A30" s="50" t="s">
        <v>51</v>
      </c>
      <c r="B30" s="42"/>
      <c r="C30" s="42"/>
      <c r="D30" s="42"/>
      <c r="E30" s="42"/>
      <c r="F30" s="42"/>
      <c r="G30" s="42"/>
      <c r="H30" s="42"/>
      <c r="I30" s="42"/>
      <c r="J30" s="57">
        <f>'30.06.2018'!L30</f>
        <v>2.14</v>
      </c>
      <c r="K30" s="57">
        <v>2.1800000000000002</v>
      </c>
      <c r="L30" s="57">
        <f>'30.06.2018'!N30</f>
        <v>2.39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G30" s="9"/>
      <c r="AH30" s="9"/>
      <c r="AI30" s="9"/>
      <c r="AJ30" s="9"/>
    </row>
    <row r="31" spans="1:36" x14ac:dyDescent="0.25">
      <c r="A31" s="50" t="s">
        <v>52</v>
      </c>
      <c r="B31" s="42"/>
      <c r="C31" s="42"/>
      <c r="D31" s="42"/>
      <c r="E31" s="42"/>
      <c r="F31" s="42"/>
      <c r="G31" s="42"/>
      <c r="H31" s="42"/>
      <c r="I31" s="42"/>
      <c r="J31" s="57">
        <f>'30.06.2018'!L31</f>
        <v>0.95799999999999996</v>
      </c>
      <c r="K31" s="57">
        <v>2.1800000000000002</v>
      </c>
      <c r="L31" s="57">
        <f>'30.06.2018'!N31</f>
        <v>1.2829999999999999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G31" s="9"/>
      <c r="AH31" s="9"/>
      <c r="AI31" s="9"/>
      <c r="AJ31" s="9"/>
    </row>
    <row r="32" spans="1:36" x14ac:dyDescent="0.25">
      <c r="A32" s="50" t="s">
        <v>53</v>
      </c>
      <c r="B32" s="42">
        <v>82.738</v>
      </c>
      <c r="C32" s="42">
        <v>47.920999999999999</v>
      </c>
      <c r="D32" s="42">
        <v>0</v>
      </c>
      <c r="E32" s="42">
        <v>78.588999999999999</v>
      </c>
      <c r="F32" s="42">
        <v>75.173000000000002</v>
      </c>
      <c r="G32" s="42">
        <v>0</v>
      </c>
      <c r="H32" s="42"/>
      <c r="I32" s="42">
        <v>0.71</v>
      </c>
      <c r="J32" s="57">
        <f>'30.06.2018'!L32</f>
        <v>1.444</v>
      </c>
      <c r="K32" s="57">
        <v>2.1800000000000002</v>
      </c>
      <c r="L32" s="57">
        <f>'30.06.2018'!N32</f>
        <v>1.97</v>
      </c>
      <c r="M32" s="42">
        <v>0.85</v>
      </c>
      <c r="N32" s="42">
        <v>0.85</v>
      </c>
      <c r="O32" s="42">
        <v>1.1299999999999999</v>
      </c>
      <c r="P32" s="42">
        <v>1.1299999999999999</v>
      </c>
      <c r="Q32" s="42">
        <v>60.081000000000003</v>
      </c>
      <c r="R32" s="42">
        <v>34.343000000000004</v>
      </c>
      <c r="S32" s="42">
        <v>0</v>
      </c>
      <c r="T32" s="42">
        <v>71.887</v>
      </c>
      <c r="U32" s="42">
        <v>70.387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>
        <f t="shared" si="4"/>
        <v>0</v>
      </c>
      <c r="AD32">
        <f t="shared" si="5"/>
        <v>0</v>
      </c>
      <c r="AE32">
        <f t="shared" si="6"/>
        <v>0</v>
      </c>
      <c r="AF32">
        <f t="shared" si="7"/>
        <v>0</v>
      </c>
      <c r="AG32" s="9">
        <f t="shared" si="17"/>
        <v>0.72615968478812642</v>
      </c>
      <c r="AH32" s="9">
        <f t="shared" si="18"/>
        <v>0.91472088969194165</v>
      </c>
      <c r="AI32" s="9">
        <f t="shared" si="19"/>
        <v>0.71665866739007955</v>
      </c>
      <c r="AJ32" s="9">
        <f t="shared" si="20"/>
        <v>0.93633352400462933</v>
      </c>
    </row>
    <row r="33" spans="1:36" x14ac:dyDescent="0.25">
      <c r="A33" s="50" t="s">
        <v>54</v>
      </c>
      <c r="B33" s="42">
        <v>64.039000000000001</v>
      </c>
      <c r="C33" s="42">
        <v>43.48</v>
      </c>
      <c r="D33" s="42"/>
      <c r="E33" s="42">
        <v>50.304000000000002</v>
      </c>
      <c r="F33" s="42">
        <v>116.218</v>
      </c>
      <c r="G33" s="42"/>
      <c r="H33" s="42"/>
      <c r="I33" s="42">
        <v>1.1399999999999999</v>
      </c>
      <c r="J33" s="57">
        <f>'30.06.2018'!L33</f>
        <v>1.04</v>
      </c>
      <c r="K33" s="57">
        <v>2.1800000000000002</v>
      </c>
      <c r="L33" s="57">
        <f>'30.06.2018'!N33</f>
        <v>0.98</v>
      </c>
      <c r="M33" s="42">
        <v>1.3680000000000001</v>
      </c>
      <c r="N33" s="42">
        <v>1.548</v>
      </c>
      <c r="O33" s="42">
        <v>1.3680000000000001</v>
      </c>
      <c r="P33" s="42">
        <v>2.4</v>
      </c>
      <c r="Q33" s="42">
        <v>72.759</v>
      </c>
      <c r="R33" s="42">
        <v>56.183</v>
      </c>
      <c r="S33" s="42"/>
      <c r="T33" s="42">
        <v>57.56</v>
      </c>
      <c r="U33" s="42">
        <v>232.012</v>
      </c>
      <c r="V33" s="42"/>
      <c r="W33" s="42"/>
      <c r="X33" s="42"/>
      <c r="Y33" s="42"/>
      <c r="Z33" s="42"/>
      <c r="AA33" s="42"/>
      <c r="AB33" s="42"/>
      <c r="AC33">
        <v>0</v>
      </c>
      <c r="AD33">
        <v>0</v>
      </c>
      <c r="AE33">
        <v>0</v>
      </c>
      <c r="AF33">
        <v>0</v>
      </c>
      <c r="AG33" s="9">
        <f t="shared" si="17"/>
        <v>1.1361670232202252</v>
      </c>
      <c r="AH33" s="9">
        <f t="shared" si="18"/>
        <v>1.1442430025445292</v>
      </c>
      <c r="AI33" s="9">
        <f t="shared" si="19"/>
        <v>1.2921573137074518</v>
      </c>
      <c r="AJ33" s="9">
        <f t="shared" si="20"/>
        <v>1.9963516839043864</v>
      </c>
    </row>
    <row r="34" spans="1:36" x14ac:dyDescent="0.25">
      <c r="A34" s="50" t="s">
        <v>55</v>
      </c>
      <c r="B34" s="42">
        <v>279.01499999999999</v>
      </c>
      <c r="C34" s="42">
        <v>35.755000000000003</v>
      </c>
      <c r="D34" s="42">
        <v>0</v>
      </c>
      <c r="E34" s="42">
        <v>278.822</v>
      </c>
      <c r="F34" s="42">
        <v>89.075999999999993</v>
      </c>
      <c r="G34" s="42">
        <v>0</v>
      </c>
      <c r="H34" s="42">
        <v>331.53100000000001</v>
      </c>
      <c r="I34" s="42">
        <v>0.77</v>
      </c>
      <c r="J34" s="57">
        <f>'30.06.2018'!L34</f>
        <v>1.87</v>
      </c>
      <c r="K34" s="57">
        <v>2.1800000000000002</v>
      </c>
      <c r="L34" s="57">
        <f>'30.06.2018'!N34</f>
        <v>2.82</v>
      </c>
      <c r="M34" s="42">
        <v>0.92400000000000004</v>
      </c>
      <c r="N34" s="42">
        <v>1.0680000000000001</v>
      </c>
      <c r="O34" s="42">
        <v>0.70799999999999996</v>
      </c>
      <c r="P34" s="42">
        <v>0.9</v>
      </c>
      <c r="Q34" s="42">
        <v>212.327</v>
      </c>
      <c r="R34" s="42">
        <v>31.821999999999999</v>
      </c>
      <c r="S34" s="42">
        <v>0</v>
      </c>
      <c r="T34" s="42">
        <v>162.58099999999999</v>
      </c>
      <c r="U34" s="42">
        <v>76.38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>
        <f t="shared" si="4"/>
        <v>0</v>
      </c>
      <c r="AD34">
        <f t="shared" si="5"/>
        <v>0</v>
      </c>
      <c r="AE34">
        <f t="shared" si="6"/>
        <v>0</v>
      </c>
      <c r="AF34">
        <f t="shared" si="7"/>
        <v>0</v>
      </c>
      <c r="AG34" s="9">
        <f t="shared" si="17"/>
        <v>0.76098776051466765</v>
      </c>
      <c r="AH34" s="9">
        <f t="shared" si="18"/>
        <v>0.58309961193879967</v>
      </c>
      <c r="AI34" s="9">
        <f t="shared" si="19"/>
        <v>0.89000139840581727</v>
      </c>
      <c r="AJ34" s="9">
        <f t="shared" si="20"/>
        <v>0.85747002559612018</v>
      </c>
    </row>
    <row r="35" spans="1:36" x14ac:dyDescent="0.25">
      <c r="A35" s="50" t="s">
        <v>56</v>
      </c>
      <c r="B35" s="42">
        <v>85.986000000000004</v>
      </c>
      <c r="C35" s="42">
        <v>22.3</v>
      </c>
      <c r="D35" s="42">
        <v>0</v>
      </c>
      <c r="E35" s="42">
        <v>74.53</v>
      </c>
      <c r="F35" s="42">
        <v>21.016999999999999</v>
      </c>
      <c r="G35" s="42">
        <v>0</v>
      </c>
      <c r="H35" s="42">
        <v>87.019000000000005</v>
      </c>
      <c r="I35" s="42">
        <v>0.89</v>
      </c>
      <c r="J35" s="57">
        <f>'30.06.2018'!L35</f>
        <v>2.3199999999999998</v>
      </c>
      <c r="K35" s="57">
        <v>2.1800000000000002</v>
      </c>
      <c r="L35" s="57">
        <f>'30.06.2018'!N35</f>
        <v>1.72</v>
      </c>
      <c r="M35" s="42">
        <v>1.0680000000000001</v>
      </c>
      <c r="N35" s="42">
        <v>2.028</v>
      </c>
      <c r="O35" s="42">
        <v>1.5840000000000001</v>
      </c>
      <c r="P35" s="42">
        <v>3.036</v>
      </c>
      <c r="Q35" s="42">
        <v>78.753</v>
      </c>
      <c r="R35" s="42">
        <v>34.359000000000002</v>
      </c>
      <c r="S35" s="42"/>
      <c r="T35" s="42">
        <v>101.633</v>
      </c>
      <c r="U35" s="42">
        <v>48.17</v>
      </c>
      <c r="V35" s="42"/>
      <c r="W35" s="42"/>
      <c r="X35" s="42"/>
      <c r="Y35" s="42"/>
      <c r="Z35" s="42"/>
      <c r="AA35" s="42"/>
      <c r="AB35" s="42"/>
      <c r="AC35">
        <f t="shared" si="4"/>
        <v>0</v>
      </c>
      <c r="AD35">
        <f t="shared" si="5"/>
        <v>0</v>
      </c>
      <c r="AE35">
        <f t="shared" si="6"/>
        <v>0</v>
      </c>
      <c r="AF35">
        <f t="shared" si="7"/>
        <v>0</v>
      </c>
      <c r="AG35" s="9">
        <f t="shared" si="17"/>
        <v>0.91588165515316444</v>
      </c>
      <c r="AH35" s="9">
        <f t="shared" si="18"/>
        <v>1.3636522205823158</v>
      </c>
      <c r="AI35" s="9">
        <f t="shared" si="19"/>
        <v>1.540762331838565</v>
      </c>
      <c r="AJ35" s="9">
        <f t="shared" si="20"/>
        <v>2.2919541323690349</v>
      </c>
    </row>
    <row r="36" spans="1:36" x14ac:dyDescent="0.25">
      <c r="A36" s="50" t="s">
        <v>57</v>
      </c>
      <c r="B36" s="42">
        <v>6860</v>
      </c>
      <c r="C36" s="42">
        <v>2735</v>
      </c>
      <c r="D36" s="42">
        <v>0</v>
      </c>
      <c r="E36" s="42">
        <v>6832</v>
      </c>
      <c r="F36" s="42">
        <v>5116</v>
      </c>
      <c r="G36" s="42">
        <v>0</v>
      </c>
      <c r="H36" s="42">
        <v>10903</v>
      </c>
      <c r="I36" s="42">
        <v>0.95</v>
      </c>
      <c r="J36" s="57">
        <f>'30.06.2018'!L36</f>
        <v>1.05</v>
      </c>
      <c r="K36" s="57">
        <v>2.1800000000000002</v>
      </c>
      <c r="L36" s="57">
        <f>'30.06.2018'!N36</f>
        <v>1.37</v>
      </c>
      <c r="M36" s="42">
        <v>1.1399999999999999</v>
      </c>
      <c r="N36" s="42">
        <v>2.78</v>
      </c>
      <c r="O36" s="42">
        <v>0.94</v>
      </c>
      <c r="P36" s="42">
        <v>2.06</v>
      </c>
      <c r="Q36" s="42">
        <v>6517</v>
      </c>
      <c r="R36" s="42">
        <v>5806</v>
      </c>
      <c r="S36" s="42">
        <v>0</v>
      </c>
      <c r="T36" s="42">
        <v>5329</v>
      </c>
      <c r="U36" s="42">
        <v>7493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>
        <f t="shared" si="4"/>
        <v>0</v>
      </c>
      <c r="AD36">
        <f t="shared" si="5"/>
        <v>0</v>
      </c>
      <c r="AE36">
        <f t="shared" si="6"/>
        <v>0</v>
      </c>
      <c r="AF36">
        <f t="shared" si="7"/>
        <v>0</v>
      </c>
      <c r="AG36" s="9">
        <f t="shared" si="17"/>
        <v>0.95</v>
      </c>
      <c r="AH36" s="9">
        <f t="shared" si="18"/>
        <v>0.78000585480093676</v>
      </c>
      <c r="AI36" s="9">
        <f t="shared" si="19"/>
        <v>2.122851919561243</v>
      </c>
      <c r="AJ36" s="9">
        <f t="shared" si="20"/>
        <v>1.4646207974980454</v>
      </c>
    </row>
    <row r="37" spans="1:36" x14ac:dyDescent="0.25">
      <c r="A37" s="50" t="s">
        <v>58</v>
      </c>
      <c r="B37" s="42">
        <v>63.982999999999997</v>
      </c>
      <c r="C37" s="42">
        <v>39.924999999999997</v>
      </c>
      <c r="D37" s="42">
        <v>0</v>
      </c>
      <c r="E37" s="42">
        <v>56.715000000000003</v>
      </c>
      <c r="F37" s="42">
        <v>39.075000000000003</v>
      </c>
      <c r="G37" s="42">
        <v>0</v>
      </c>
      <c r="H37" s="42"/>
      <c r="I37" s="42">
        <v>0.89</v>
      </c>
      <c r="J37" s="57">
        <f>'30.06.2018'!L37</f>
        <v>0.61599999999999999</v>
      </c>
      <c r="K37" s="57">
        <v>2.1800000000000002</v>
      </c>
      <c r="L37" s="57">
        <f>'30.06.2018'!N37</f>
        <v>1.08</v>
      </c>
      <c r="M37" s="42">
        <v>1.07</v>
      </c>
      <c r="N37" s="42">
        <v>1.26</v>
      </c>
      <c r="O37" s="42">
        <v>1.35</v>
      </c>
      <c r="P37" s="42">
        <v>1.59</v>
      </c>
      <c r="Q37" s="42">
        <v>57.072000000000003</v>
      </c>
      <c r="R37" s="42">
        <v>41.920999999999999</v>
      </c>
      <c r="S37" s="42">
        <v>0</v>
      </c>
      <c r="T37" s="42">
        <v>63.807000000000002</v>
      </c>
      <c r="U37" s="42">
        <v>51.774999999999999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>
        <f t="shared" si="4"/>
        <v>0</v>
      </c>
      <c r="AD37">
        <f t="shared" si="5"/>
        <v>0</v>
      </c>
      <c r="AE37">
        <f t="shared" si="6"/>
        <v>0</v>
      </c>
      <c r="AF37">
        <f t="shared" si="7"/>
        <v>0</v>
      </c>
      <c r="AG37" s="9">
        <f t="shared" si="17"/>
        <v>0.89198693402935159</v>
      </c>
      <c r="AH37" s="9">
        <f t="shared" si="18"/>
        <v>1.125046284051838</v>
      </c>
      <c r="AI37" s="9">
        <f t="shared" si="19"/>
        <v>1.0499937382592361</v>
      </c>
      <c r="AJ37" s="9">
        <f t="shared" si="20"/>
        <v>1.3250159948816378</v>
      </c>
    </row>
    <row r="38" spans="1:36" x14ac:dyDescent="0.25">
      <c r="A38" s="50" t="s">
        <v>59</v>
      </c>
      <c r="B38" s="57">
        <v>1423.1279999999999</v>
      </c>
      <c r="C38" s="42">
        <v>744.68799999999999</v>
      </c>
      <c r="D38" s="42">
        <v>0</v>
      </c>
      <c r="E38" s="42">
        <v>1425.3440000000001</v>
      </c>
      <c r="F38" s="42">
        <v>959.87400000000002</v>
      </c>
      <c r="G38" s="42">
        <v>0</v>
      </c>
      <c r="H38" s="42">
        <v>1802.748</v>
      </c>
      <c r="I38" s="42">
        <v>0.57999999999999996</v>
      </c>
      <c r="J38" s="57">
        <f>'30.06.2018'!L38</f>
        <v>1.49</v>
      </c>
      <c r="K38" s="57">
        <v>2.1800000000000002</v>
      </c>
      <c r="L38" s="57">
        <f>'30.06.2018'!N38</f>
        <v>2.16</v>
      </c>
      <c r="M38" s="42">
        <v>0.69599999999999995</v>
      </c>
      <c r="N38" s="42">
        <v>0.69599999999999995</v>
      </c>
      <c r="O38" s="42">
        <v>1.2</v>
      </c>
      <c r="P38" s="42">
        <v>1.2</v>
      </c>
      <c r="Q38" s="42">
        <v>826.00599999999997</v>
      </c>
      <c r="R38" s="42">
        <v>432.24200000000002</v>
      </c>
      <c r="S38" s="42">
        <v>0</v>
      </c>
      <c r="T38" s="42">
        <v>1425.355</v>
      </c>
      <c r="U38" s="42">
        <v>1272.337</v>
      </c>
      <c r="V38" s="42"/>
      <c r="W38" s="42"/>
      <c r="X38" s="42"/>
      <c r="Y38" s="42"/>
      <c r="Z38" s="42"/>
      <c r="AA38" s="42"/>
      <c r="AB38" s="42"/>
      <c r="AC38">
        <f t="shared" si="4"/>
        <v>0</v>
      </c>
      <c r="AD38">
        <f t="shared" si="5"/>
        <v>0</v>
      </c>
      <c r="AE38">
        <f t="shared" si="6"/>
        <v>0</v>
      </c>
      <c r="AF38">
        <f t="shared" si="7"/>
        <v>0</v>
      </c>
      <c r="AG38" s="9">
        <f t="shared" si="17"/>
        <v>0.58041581642691309</v>
      </c>
      <c r="AH38" s="9">
        <f t="shared" si="18"/>
        <v>1.0000077174352295</v>
      </c>
      <c r="AI38" s="9">
        <f t="shared" si="19"/>
        <v>0.58043368497948133</v>
      </c>
      <c r="AJ38" s="9">
        <f t="shared" si="20"/>
        <v>1.3255250168251249</v>
      </c>
    </row>
    <row r="39" spans="1:36" x14ac:dyDescent="0.25">
      <c r="A39" s="50" t="s">
        <v>60</v>
      </c>
      <c r="B39" s="42">
        <v>20.646000000000001</v>
      </c>
      <c r="C39" s="42">
        <v>6.5039999999999996</v>
      </c>
      <c r="D39" s="42">
        <v>0</v>
      </c>
      <c r="E39" s="42">
        <v>19.945</v>
      </c>
      <c r="F39" s="42">
        <v>6.3179999999999996</v>
      </c>
      <c r="G39" s="42">
        <v>0</v>
      </c>
      <c r="H39" s="42"/>
      <c r="I39" s="42">
        <v>0.70399999999999996</v>
      </c>
      <c r="J39" s="57">
        <f>'30.06.2018'!L39</f>
        <v>1.361</v>
      </c>
      <c r="K39" s="57">
        <v>2.1800000000000002</v>
      </c>
      <c r="L39" s="57">
        <f>'30.06.2018'!N39</f>
        <v>2.0310000000000001</v>
      </c>
      <c r="M39" s="42">
        <v>0.84</v>
      </c>
      <c r="N39" s="42">
        <v>0.84</v>
      </c>
      <c r="O39" s="42">
        <v>1.62</v>
      </c>
      <c r="P39" s="42">
        <v>1.62</v>
      </c>
      <c r="Q39" s="42">
        <v>14.535</v>
      </c>
      <c r="R39" s="42">
        <v>4.5789999999999997</v>
      </c>
      <c r="S39" s="42">
        <v>0</v>
      </c>
      <c r="T39" s="42">
        <v>27.006</v>
      </c>
      <c r="U39" s="42">
        <v>8.5540000000000003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>
        <f t="shared" si="4"/>
        <v>0</v>
      </c>
      <c r="AD39">
        <f t="shared" si="5"/>
        <v>0</v>
      </c>
      <c r="AE39">
        <f t="shared" si="6"/>
        <v>0</v>
      </c>
      <c r="AF39">
        <f t="shared" si="7"/>
        <v>0</v>
      </c>
      <c r="AG39" s="9">
        <f t="shared" si="17"/>
        <v>0.70401046207497819</v>
      </c>
      <c r="AH39" s="9">
        <f t="shared" si="18"/>
        <v>1.3540235648032088</v>
      </c>
      <c r="AI39" s="9">
        <f t="shared" si="19"/>
        <v>0.70402829028290281</v>
      </c>
      <c r="AJ39" s="9">
        <f t="shared" si="20"/>
        <v>1.3539094650205763</v>
      </c>
    </row>
    <row r="40" spans="1:36" x14ac:dyDescent="0.25">
      <c r="A40" s="50" t="s">
        <v>61</v>
      </c>
      <c r="B40" s="42">
        <v>69.224000000000004</v>
      </c>
      <c r="C40" s="42">
        <v>16.905999999999999</v>
      </c>
      <c r="D40" s="42">
        <v>3.0870000000000002</v>
      </c>
      <c r="E40" s="42">
        <v>75.018000000000001</v>
      </c>
      <c r="F40" s="42">
        <v>16.988</v>
      </c>
      <c r="G40" s="42">
        <v>17.923999999999999</v>
      </c>
      <c r="H40" s="42"/>
      <c r="I40" s="42">
        <v>0.80400000000000005</v>
      </c>
      <c r="J40" s="57">
        <f>'30.06.2018'!L40</f>
        <v>1.2509999999999999</v>
      </c>
      <c r="K40" s="57">
        <v>2.1800000000000002</v>
      </c>
      <c r="L40" s="57">
        <f>'30.06.2018'!N40</f>
        <v>1.464</v>
      </c>
      <c r="M40" s="42">
        <v>0.96499999999999997</v>
      </c>
      <c r="N40" s="42">
        <v>1.1559999999999999</v>
      </c>
      <c r="O40" s="42">
        <v>1.0840000000000001</v>
      </c>
      <c r="P40" s="42">
        <v>1.262</v>
      </c>
      <c r="Q40" s="42">
        <v>55.219000000000001</v>
      </c>
      <c r="R40" s="42">
        <v>16.114000000000001</v>
      </c>
      <c r="S40" s="42">
        <v>2.863</v>
      </c>
      <c r="T40" s="42">
        <v>67.652000000000001</v>
      </c>
      <c r="U40" s="42">
        <v>17.904</v>
      </c>
      <c r="V40" s="42">
        <v>18.876999999999999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>
        <f t="shared" si="4"/>
        <v>0</v>
      </c>
      <c r="AD40">
        <f t="shared" si="5"/>
        <v>0</v>
      </c>
      <c r="AE40">
        <f t="shared" si="6"/>
        <v>0</v>
      </c>
      <c r="AF40">
        <f t="shared" si="7"/>
        <v>0</v>
      </c>
      <c r="AG40" s="9">
        <f t="shared" si="17"/>
        <v>0.79768577372009708</v>
      </c>
      <c r="AH40" s="9">
        <f t="shared" si="18"/>
        <v>0.90181023221093604</v>
      </c>
      <c r="AI40" s="9">
        <f t="shared" si="19"/>
        <v>0.95315272684254126</v>
      </c>
      <c r="AJ40" s="9">
        <f t="shared" si="20"/>
        <v>1.0535346012832263</v>
      </c>
    </row>
    <row r="41" spans="1:36" x14ac:dyDescent="0.25">
      <c r="A41" s="50" t="s">
        <v>103</v>
      </c>
      <c r="B41" s="42">
        <v>122.01300000000001</v>
      </c>
      <c r="C41" s="42">
        <v>34.591000000000001</v>
      </c>
      <c r="D41" s="42">
        <v>0</v>
      </c>
      <c r="E41" s="42">
        <v>118.628</v>
      </c>
      <c r="F41" s="42">
        <v>52.676000000000002</v>
      </c>
      <c r="G41" s="42">
        <v>0</v>
      </c>
      <c r="H41" s="42"/>
      <c r="I41" s="42">
        <v>1.01</v>
      </c>
      <c r="J41" s="57">
        <f>'30.06.2018'!L41</f>
        <v>1</v>
      </c>
      <c r="K41" s="57">
        <v>2.1800000000000002</v>
      </c>
      <c r="L41" s="57">
        <f>'30.06.2018'!N41</f>
        <v>1.63</v>
      </c>
      <c r="M41" s="42">
        <v>1.21</v>
      </c>
      <c r="N41" s="42">
        <v>1.21</v>
      </c>
      <c r="O41" s="42">
        <v>1.42</v>
      </c>
      <c r="P41" s="42">
        <v>1.42</v>
      </c>
      <c r="Q41" s="42">
        <v>122.947</v>
      </c>
      <c r="R41" s="42">
        <v>34.886000000000003</v>
      </c>
      <c r="S41" s="42">
        <v>0</v>
      </c>
      <c r="T41" s="42">
        <v>139.62799999999999</v>
      </c>
      <c r="U41" s="42">
        <v>61.500999999999998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/>
      <c r="AC41">
        <f t="shared" si="4"/>
        <v>0</v>
      </c>
      <c r="AD41">
        <f t="shared" si="5"/>
        <v>0</v>
      </c>
      <c r="AE41">
        <f t="shared" si="6"/>
        <v>0</v>
      </c>
      <c r="AF41">
        <f t="shared" si="7"/>
        <v>0</v>
      </c>
      <c r="AG41" s="9">
        <f t="shared" si="17"/>
        <v>1.0076549220165065</v>
      </c>
      <c r="AH41" s="9">
        <f t="shared" si="18"/>
        <v>1.1770239741039215</v>
      </c>
      <c r="AI41" s="9">
        <f t="shared" si="19"/>
        <v>1.0085282298863867</v>
      </c>
      <c r="AJ41" s="9">
        <f t="shared" si="20"/>
        <v>1.1675336016402156</v>
      </c>
    </row>
    <row r="42" spans="1:36" x14ac:dyDescent="0.25">
      <c r="A42" s="50" t="s">
        <v>62</v>
      </c>
      <c r="B42" s="42">
        <v>25.544</v>
      </c>
      <c r="C42" s="42">
        <v>8.86</v>
      </c>
      <c r="D42" s="42">
        <v>0</v>
      </c>
      <c r="E42" s="42">
        <v>24.933</v>
      </c>
      <c r="F42" s="42">
        <v>10.736000000000001</v>
      </c>
      <c r="G42" s="42">
        <v>0</v>
      </c>
      <c r="H42" s="42"/>
      <c r="I42" s="42">
        <v>0.77</v>
      </c>
      <c r="J42" s="57">
        <f>'30.06.2018'!L42</f>
        <v>0.879</v>
      </c>
      <c r="K42" s="57">
        <v>2.1800000000000002</v>
      </c>
      <c r="L42" s="57">
        <f>'30.06.2018'!N42</f>
        <v>1.915</v>
      </c>
      <c r="M42" s="42">
        <v>0.92</v>
      </c>
      <c r="N42" s="42">
        <v>0.92</v>
      </c>
      <c r="O42" s="42">
        <v>1.1399999999999999</v>
      </c>
      <c r="P42" s="42">
        <v>1.1399999999999999</v>
      </c>
      <c r="Q42" s="42">
        <v>19.747</v>
      </c>
      <c r="R42" s="42">
        <v>6.851</v>
      </c>
      <c r="S42" s="42">
        <v>0</v>
      </c>
      <c r="T42" s="42">
        <v>23.736000000000001</v>
      </c>
      <c r="U42" s="42">
        <v>10.506</v>
      </c>
      <c r="V42" s="42">
        <v>0</v>
      </c>
      <c r="W42" s="42"/>
      <c r="X42" s="42"/>
      <c r="Y42" s="42"/>
      <c r="Z42" s="42"/>
      <c r="AA42" s="42"/>
      <c r="AB42" s="42"/>
      <c r="AC42">
        <f t="shared" ref="AC42" si="21">W42/B42</f>
        <v>0</v>
      </c>
      <c r="AD42">
        <f t="shared" ref="AD42" si="22">Z42/E42</f>
        <v>0</v>
      </c>
      <c r="AE42">
        <f t="shared" ref="AE42" si="23">(X42+Y42)/(C42+D42)</f>
        <v>0</v>
      </c>
      <c r="AF42">
        <f t="shared" ref="AF42" si="24">(AA42+AB42)/(F42+G42)</f>
        <v>0</v>
      </c>
      <c r="AG42" s="9">
        <f t="shared" ref="AG42" si="25">(Q42+W42)/B42</f>
        <v>0.7730582524271844</v>
      </c>
      <c r="AH42" s="9">
        <f t="shared" ref="AH42" si="26">(T42+Z42)/E42</f>
        <v>0.9519913367825773</v>
      </c>
      <c r="AI42" s="9">
        <f t="shared" ref="AI42" si="27">(R42+X42)/C42</f>
        <v>0.77325056433408579</v>
      </c>
      <c r="AJ42" s="9">
        <f t="shared" ref="AJ42" si="28">(U42+V42+AA42+AB42)/(F42+G42)</f>
        <v>0.97857675111773468</v>
      </c>
    </row>
    <row r="43" spans="1:36" x14ac:dyDescent="0.25">
      <c r="A43" s="50" t="s">
        <v>63</v>
      </c>
      <c r="B43" s="42">
        <v>25.544</v>
      </c>
      <c r="C43" s="42">
        <v>8.86</v>
      </c>
      <c r="D43" s="42">
        <v>0</v>
      </c>
      <c r="E43" s="42">
        <v>24.933</v>
      </c>
      <c r="F43" s="42">
        <v>10.736000000000001</v>
      </c>
      <c r="G43" s="42">
        <v>0</v>
      </c>
      <c r="H43" s="42"/>
      <c r="I43" s="42">
        <v>0.77</v>
      </c>
      <c r="J43" s="57">
        <f>'30.06.2018'!L43</f>
        <v>0.81</v>
      </c>
      <c r="K43" s="57">
        <v>2.1800000000000002</v>
      </c>
      <c r="L43" s="57">
        <f>'30.06.2018'!N43</f>
        <v>1.55</v>
      </c>
      <c r="M43" s="42">
        <v>0.92</v>
      </c>
      <c r="N43" s="42">
        <v>0.92</v>
      </c>
      <c r="O43" s="42">
        <v>1.1399999999999999</v>
      </c>
      <c r="P43" s="42">
        <v>1.1399999999999999</v>
      </c>
      <c r="Q43" s="42">
        <v>19.747</v>
      </c>
      <c r="R43" s="42">
        <v>6.851</v>
      </c>
      <c r="S43" s="42">
        <v>0</v>
      </c>
      <c r="T43" s="42">
        <v>23.736000000000001</v>
      </c>
      <c r="U43" s="42">
        <v>10.506</v>
      </c>
      <c r="V43" s="42">
        <v>0</v>
      </c>
      <c r="W43" s="42"/>
      <c r="X43" s="42"/>
      <c r="Y43" s="42"/>
      <c r="Z43" s="42"/>
      <c r="AA43" s="42"/>
      <c r="AB43" s="42"/>
      <c r="AC43">
        <f t="shared" si="4"/>
        <v>0</v>
      </c>
      <c r="AD43">
        <f t="shared" si="5"/>
        <v>0</v>
      </c>
      <c r="AE43">
        <f t="shared" si="6"/>
        <v>0</v>
      </c>
      <c r="AF43">
        <f t="shared" si="7"/>
        <v>0</v>
      </c>
      <c r="AG43" s="9">
        <f t="shared" si="17"/>
        <v>0.7730582524271844</v>
      </c>
      <c r="AH43" s="9">
        <f t="shared" si="18"/>
        <v>0.9519913367825773</v>
      </c>
      <c r="AI43" s="9">
        <f t="shared" si="19"/>
        <v>0.77325056433408579</v>
      </c>
      <c r="AJ43" s="9">
        <f t="shared" si="20"/>
        <v>0.97857675111773468</v>
      </c>
    </row>
    <row r="44" spans="1:36" x14ac:dyDescent="0.25">
      <c r="A44" s="50" t="s">
        <v>64</v>
      </c>
      <c r="B44" s="42">
        <v>6.14</v>
      </c>
      <c r="C44" s="42">
        <v>1.3240000000000001</v>
      </c>
      <c r="D44" s="42">
        <v>2.9000000000000001E-2</v>
      </c>
      <c r="E44" s="42">
        <v>2.3650000000000002</v>
      </c>
      <c r="F44" s="42">
        <v>5.2249999999999996</v>
      </c>
      <c r="G44" s="42">
        <v>0</v>
      </c>
      <c r="H44" s="42"/>
      <c r="I44" s="42">
        <v>0.93</v>
      </c>
      <c r="J44" s="57">
        <f>'30.06.2018'!L44</f>
        <v>1.75</v>
      </c>
      <c r="K44" s="57">
        <v>2.1800000000000002</v>
      </c>
      <c r="L44" s="57">
        <f>'30.06.2018'!N44</f>
        <v>3.1</v>
      </c>
      <c r="M44" s="42">
        <v>1.1160000000000001</v>
      </c>
      <c r="N44" s="42">
        <v>1.1160000000000001</v>
      </c>
      <c r="O44" s="42">
        <v>1.98</v>
      </c>
      <c r="P44" s="42">
        <v>1.98</v>
      </c>
      <c r="Q44" s="42">
        <v>5.7110000000000003</v>
      </c>
      <c r="R44" s="42">
        <v>1.2310000000000001</v>
      </c>
      <c r="S44" s="42">
        <v>2.7E-2</v>
      </c>
      <c r="T44" s="42">
        <v>3.9020000000000001</v>
      </c>
      <c r="U44" s="42">
        <v>8.6210000000000004</v>
      </c>
      <c r="V44" s="42">
        <v>0</v>
      </c>
      <c r="W44" s="63">
        <v>9.2579999999999991</v>
      </c>
      <c r="X44" s="42">
        <v>0.32900000000000001</v>
      </c>
      <c r="Y44" s="42">
        <v>1.6E-2</v>
      </c>
      <c r="Z44" s="42">
        <v>0.45500000000000002</v>
      </c>
      <c r="AA44" s="42">
        <v>5.2999999999999999E-2</v>
      </c>
      <c r="AB44" s="42">
        <v>0</v>
      </c>
      <c r="AC44">
        <f t="shared" si="4"/>
        <v>1.5078175895765471</v>
      </c>
      <c r="AD44">
        <f t="shared" si="5"/>
        <v>0.1923890063424947</v>
      </c>
      <c r="AE44">
        <f t="shared" si="6"/>
        <v>0.25498891352549891</v>
      </c>
      <c r="AF44">
        <f t="shared" si="7"/>
        <v>1.014354066985646E-2</v>
      </c>
      <c r="AG44" s="9">
        <f t="shared" si="17"/>
        <v>2.4379478827361565</v>
      </c>
      <c r="AH44" s="9">
        <f t="shared" si="18"/>
        <v>1.8422832980972514</v>
      </c>
      <c r="AI44" s="9">
        <f t="shared" si="19"/>
        <v>1.1782477341389728</v>
      </c>
      <c r="AJ44" s="9">
        <f t="shared" si="20"/>
        <v>1.6600956937799047</v>
      </c>
    </row>
    <row r="45" spans="1:36" x14ac:dyDescent="0.25">
      <c r="A45" s="50" t="s">
        <v>65</v>
      </c>
      <c r="B45" s="42">
        <v>274.10300000000001</v>
      </c>
      <c r="C45" s="42">
        <v>56.46</v>
      </c>
      <c r="D45" s="42">
        <v>0</v>
      </c>
      <c r="E45" s="42">
        <v>267.08100000000002</v>
      </c>
      <c r="F45" s="42">
        <v>65.215000000000003</v>
      </c>
      <c r="G45" s="42">
        <v>0</v>
      </c>
      <c r="H45" s="42"/>
      <c r="I45" s="42">
        <v>1.25</v>
      </c>
      <c r="J45" s="57">
        <f>'30.06.2018'!L45</f>
        <v>1.47</v>
      </c>
      <c r="K45" s="57">
        <v>2.1800000000000002</v>
      </c>
      <c r="L45" s="57">
        <f>'30.06.2018'!N45</f>
        <v>2.2000000000000002</v>
      </c>
      <c r="M45" s="42">
        <v>1.5</v>
      </c>
      <c r="N45" s="42">
        <v>1.76</v>
      </c>
      <c r="O45" s="42">
        <v>2.34</v>
      </c>
      <c r="P45" s="42">
        <v>2.64</v>
      </c>
      <c r="Q45" s="42">
        <v>343.35399999999998</v>
      </c>
      <c r="R45" s="42">
        <v>92.013000000000005</v>
      </c>
      <c r="S45" s="42">
        <v>0</v>
      </c>
      <c r="T45" s="42">
        <v>495.00299999999999</v>
      </c>
      <c r="U45" s="42">
        <v>120.42400000000001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>
        <f t="shared" si="4"/>
        <v>0</v>
      </c>
      <c r="AD45">
        <f t="shared" si="5"/>
        <v>0</v>
      </c>
      <c r="AE45">
        <f t="shared" si="6"/>
        <v>0</v>
      </c>
      <c r="AF45">
        <f t="shared" si="7"/>
        <v>0</v>
      </c>
      <c r="AG45" s="9">
        <f t="shared" si="17"/>
        <v>1.2526459031823802</v>
      </c>
      <c r="AH45" s="9">
        <f t="shared" si="18"/>
        <v>1.8533815584036302</v>
      </c>
      <c r="AI45" s="9">
        <f t="shared" si="19"/>
        <v>1.629702444208289</v>
      </c>
      <c r="AJ45" s="9">
        <f t="shared" si="20"/>
        <v>1.8465690408648316</v>
      </c>
    </row>
    <row r="46" spans="1:36" x14ac:dyDescent="0.25">
      <c r="A46" s="50" t="s">
        <v>66</v>
      </c>
      <c r="B46" s="42">
        <v>243.86699999999999</v>
      </c>
      <c r="C46" s="42">
        <v>93.9</v>
      </c>
      <c r="D46" s="42">
        <v>0.112</v>
      </c>
      <c r="E46" s="42">
        <v>246.12700000000001</v>
      </c>
      <c r="F46" s="42">
        <v>183.131</v>
      </c>
      <c r="G46" s="42">
        <v>9.6000000000000002E-2</v>
      </c>
      <c r="H46" s="42"/>
      <c r="I46" s="42">
        <v>0.77</v>
      </c>
      <c r="J46" s="57">
        <f>'30.06.2018'!L46</f>
        <v>0.77</v>
      </c>
      <c r="K46" s="57">
        <v>2.1800000000000002</v>
      </c>
      <c r="L46" s="57">
        <f>'30.06.2018'!N46</f>
        <v>1.08</v>
      </c>
      <c r="M46" s="42">
        <v>0.92</v>
      </c>
      <c r="N46" s="42">
        <v>0.92</v>
      </c>
      <c r="O46" s="42">
        <v>1.19</v>
      </c>
      <c r="P46" s="42">
        <v>1.19</v>
      </c>
      <c r="Q46" s="42">
        <v>184.74299999999999</v>
      </c>
      <c r="R46" s="42">
        <v>71.406000000000006</v>
      </c>
      <c r="S46" s="42">
        <v>8.5000000000000006E-2</v>
      </c>
      <c r="T46" s="42">
        <v>240.22800000000001</v>
      </c>
      <c r="U46" s="42">
        <v>236.751</v>
      </c>
      <c r="V46" s="42">
        <v>9.4E-2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>
        <f t="shared" si="4"/>
        <v>0</v>
      </c>
      <c r="AD46">
        <f t="shared" si="5"/>
        <v>0</v>
      </c>
      <c r="AE46">
        <f t="shared" si="6"/>
        <v>0</v>
      </c>
      <c r="AF46">
        <f t="shared" si="7"/>
        <v>0</v>
      </c>
      <c r="AG46" s="9">
        <f t="shared" si="17"/>
        <v>0.75755637294098832</v>
      </c>
      <c r="AH46" s="9">
        <f t="shared" si="18"/>
        <v>0.97603269856618735</v>
      </c>
      <c r="AI46" s="9">
        <f t="shared" si="19"/>
        <v>0.76044728434504794</v>
      </c>
      <c r="AJ46" s="9">
        <f t="shared" si="20"/>
        <v>1.2926315444776151</v>
      </c>
    </row>
    <row r="47" spans="1:36" x14ac:dyDescent="0.25">
      <c r="A47" s="50" t="s">
        <v>101</v>
      </c>
      <c r="B47" s="42">
        <v>243.86699999999999</v>
      </c>
      <c r="C47" s="42">
        <v>93.9</v>
      </c>
      <c r="D47" s="42">
        <v>0.112</v>
      </c>
      <c r="E47" s="42">
        <v>246.12700000000001</v>
      </c>
      <c r="F47" s="42">
        <v>183.131</v>
      </c>
      <c r="G47" s="42">
        <v>9.6000000000000002E-2</v>
      </c>
      <c r="H47" s="42"/>
      <c r="I47" s="42">
        <v>0.77</v>
      </c>
      <c r="J47" s="57">
        <f>'30.06.2018'!L47</f>
        <v>0.85</v>
      </c>
      <c r="K47" s="57">
        <v>2.1800000000000002</v>
      </c>
      <c r="L47" s="57">
        <f>'30.06.2018'!N47</f>
        <v>1.04</v>
      </c>
      <c r="M47" s="42">
        <v>0.92</v>
      </c>
      <c r="N47" s="42">
        <v>0.92</v>
      </c>
      <c r="O47" s="42">
        <v>1.19</v>
      </c>
      <c r="P47" s="42">
        <v>1.19</v>
      </c>
      <c r="Q47" s="42">
        <v>184.74299999999999</v>
      </c>
      <c r="R47" s="42">
        <v>71.406000000000006</v>
      </c>
      <c r="S47" s="42">
        <v>8.5000000000000006E-2</v>
      </c>
      <c r="T47" s="42">
        <v>240.22800000000001</v>
      </c>
      <c r="U47" s="42">
        <v>236.751</v>
      </c>
      <c r="V47" s="42">
        <v>9.4E-2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>
        <f t="shared" ref="AC47" si="29">W47/B47</f>
        <v>0</v>
      </c>
      <c r="AD47">
        <f t="shared" ref="AD47" si="30">Z47/E47</f>
        <v>0</v>
      </c>
      <c r="AE47">
        <f t="shared" ref="AE47" si="31">(X47+Y47)/(C47+D47)</f>
        <v>0</v>
      </c>
      <c r="AF47">
        <f t="shared" ref="AF47" si="32">(AA47+AB47)/(F47+G47)</f>
        <v>0</v>
      </c>
      <c r="AG47" s="9">
        <f t="shared" ref="AG47" si="33">(Q47+W47)/B47</f>
        <v>0.75755637294098832</v>
      </c>
      <c r="AH47" s="9">
        <f t="shared" ref="AH47" si="34">(T47+Z47)/E47</f>
        <v>0.97603269856618735</v>
      </c>
      <c r="AI47" s="9">
        <f t="shared" ref="AI47" si="35">(R47+X47)/C47</f>
        <v>0.76044728434504794</v>
      </c>
      <c r="AJ47" s="9">
        <f t="shared" ref="AJ47" si="36">(U47+V47+AA47+AB47)/(F47+G47)</f>
        <v>1.2926315444776151</v>
      </c>
    </row>
    <row r="48" spans="1:36" x14ac:dyDescent="0.25">
      <c r="A48" s="50" t="s">
        <v>67</v>
      </c>
      <c r="B48" s="42">
        <v>243.86699999999999</v>
      </c>
      <c r="C48" s="42">
        <v>93.9</v>
      </c>
      <c r="D48" s="42">
        <v>0.112</v>
      </c>
      <c r="E48" s="42">
        <v>246.12700000000001</v>
      </c>
      <c r="F48" s="42">
        <v>183.131</v>
      </c>
      <c r="G48" s="42">
        <v>9.6000000000000002E-2</v>
      </c>
      <c r="H48" s="42"/>
      <c r="I48" s="42">
        <v>0.77</v>
      </c>
      <c r="J48" s="57">
        <f>'30.06.2018'!L48</f>
        <v>0.98</v>
      </c>
      <c r="K48" s="57">
        <v>2.1800000000000002</v>
      </c>
      <c r="L48" s="57">
        <f>'30.06.2018'!N48</f>
        <v>1.54</v>
      </c>
      <c r="M48" s="42">
        <v>0.92</v>
      </c>
      <c r="N48" s="42">
        <v>0.92</v>
      </c>
      <c r="O48" s="42">
        <v>1.19</v>
      </c>
      <c r="P48" s="42">
        <v>1.19</v>
      </c>
      <c r="Q48" s="42">
        <v>184.74299999999999</v>
      </c>
      <c r="R48" s="42">
        <v>71.406000000000006</v>
      </c>
      <c r="S48" s="42">
        <v>8.5000000000000006E-2</v>
      </c>
      <c r="T48" s="42">
        <v>240.22800000000001</v>
      </c>
      <c r="U48" s="42">
        <v>236.751</v>
      </c>
      <c r="V48" s="42">
        <v>9.4E-2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>
        <f t="shared" ref="AC48" si="37">W48/B48</f>
        <v>0</v>
      </c>
      <c r="AD48">
        <f t="shared" ref="AD48" si="38">Z48/E48</f>
        <v>0</v>
      </c>
      <c r="AE48">
        <f t="shared" ref="AE48" si="39">(X48+Y48)/(C48+D48)</f>
        <v>0</v>
      </c>
      <c r="AF48">
        <f t="shared" ref="AF48" si="40">(AA48+AB48)/(F48+G48)</f>
        <v>0</v>
      </c>
      <c r="AG48" s="9">
        <f t="shared" ref="AG48" si="41">(Q48+W48)/B48</f>
        <v>0.75755637294098832</v>
      </c>
      <c r="AH48" s="9">
        <f t="shared" ref="AH48" si="42">(T48+Z48)/E48</f>
        <v>0.97603269856618735</v>
      </c>
      <c r="AI48" s="9">
        <f t="shared" ref="AI48" si="43">(R48+X48)/C48</f>
        <v>0.76044728434504794</v>
      </c>
      <c r="AJ48" s="9">
        <f t="shared" ref="AJ48" si="44">(U48+V48+AA48+AB48)/(F48+G48)</f>
        <v>1.2926315444776151</v>
      </c>
    </row>
    <row r="49" spans="1:12" x14ac:dyDescent="0.25">
      <c r="A49" s="7" t="s">
        <v>79</v>
      </c>
      <c r="J49" s="9">
        <f>SUM(J4:J48)/45</f>
        <v>1.2012745329133356</v>
      </c>
      <c r="K49" s="9"/>
      <c r="L49" s="9">
        <f>SUM(L4:L48)/45</f>
        <v>1.7210140366327058</v>
      </c>
    </row>
    <row r="50" spans="1:12" x14ac:dyDescent="0.25">
      <c r="A50" s="7" t="s">
        <v>68</v>
      </c>
    </row>
    <row r="51" spans="1:12" x14ac:dyDescent="0.25">
      <c r="A51" s="7" t="s">
        <v>69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J48"/>
  <sheetViews>
    <sheetView zoomScaleNormal="100" workbookViewId="0">
      <pane xSplit="1" ySplit="3" topLeftCell="B15" activePane="bottomRight" state="frozen"/>
      <selection pane="topRight" activeCell="B1" sqref="B1"/>
      <selection pane="bottomLeft" activeCell="A4" sqref="A4"/>
      <selection pane="bottomRight" activeCell="AG31" sqref="AG31"/>
    </sheetView>
  </sheetViews>
  <sheetFormatPr defaultRowHeight="15" x14ac:dyDescent="0.25"/>
  <cols>
    <col min="1" max="1" width="25.42578125" style="7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3" width="16.140625" customWidth="1"/>
    <col min="34" max="34" width="0" hidden="1" customWidth="1"/>
    <col min="35" max="35" width="19.7109375" customWidth="1"/>
    <col min="36" max="36" width="11.28515625" hidden="1" customWidth="1"/>
  </cols>
  <sheetData>
    <row r="1" spans="1:36" x14ac:dyDescent="0.25">
      <c r="AC1" s="14" t="s">
        <v>0</v>
      </c>
      <c r="AD1" s="15"/>
      <c r="AE1" s="14" t="s">
        <v>0</v>
      </c>
      <c r="AF1" s="15"/>
      <c r="AG1" s="17" t="s">
        <v>3</v>
      </c>
      <c r="AH1" s="18"/>
      <c r="AI1" s="18"/>
      <c r="AJ1" s="19"/>
    </row>
    <row r="2" spans="1:36" x14ac:dyDescent="0.25">
      <c r="A2" s="5"/>
      <c r="B2" s="77" t="s">
        <v>6</v>
      </c>
      <c r="C2" s="78"/>
      <c r="D2" s="79"/>
      <c r="E2" s="77" t="s">
        <v>7</v>
      </c>
      <c r="F2" s="78"/>
      <c r="G2" s="78"/>
      <c r="H2" s="11"/>
      <c r="I2" s="10" t="s">
        <v>8</v>
      </c>
      <c r="J2" s="11"/>
      <c r="K2" s="12" t="s">
        <v>9</v>
      </c>
      <c r="L2" s="11"/>
      <c r="M2" s="12" t="s">
        <v>10</v>
      </c>
      <c r="N2" s="11"/>
      <c r="O2" s="12" t="s">
        <v>11</v>
      </c>
      <c r="P2" s="11"/>
      <c r="Q2" s="12" t="s">
        <v>12</v>
      </c>
      <c r="R2" s="10"/>
      <c r="S2" s="11"/>
      <c r="T2" s="12" t="s">
        <v>13</v>
      </c>
      <c r="U2" s="10"/>
      <c r="V2" s="11"/>
      <c r="W2" s="12" t="s">
        <v>14</v>
      </c>
      <c r="X2" s="10"/>
      <c r="Y2" s="11"/>
      <c r="Z2" s="80" t="s">
        <v>15</v>
      </c>
      <c r="AA2" s="81"/>
      <c r="AB2" s="82"/>
      <c r="AC2" s="14" t="s">
        <v>16</v>
      </c>
      <c r="AD2" s="15"/>
      <c r="AE2" s="14" t="s">
        <v>17</v>
      </c>
      <c r="AF2" s="15"/>
      <c r="AG2" s="17" t="s">
        <v>16</v>
      </c>
      <c r="AH2" s="19"/>
      <c r="AI2" s="17" t="s">
        <v>17</v>
      </c>
      <c r="AJ2" s="19"/>
    </row>
    <row r="3" spans="1:36" ht="21" x14ac:dyDescent="0.35">
      <c r="A3" s="6">
        <f>'30.06.2018'!A3</f>
        <v>43281</v>
      </c>
      <c r="B3" s="51" t="s">
        <v>19</v>
      </c>
      <c r="C3" s="51" t="s">
        <v>20</v>
      </c>
      <c r="D3" s="51" t="s">
        <v>21</v>
      </c>
      <c r="E3" s="13" t="s">
        <v>19</v>
      </c>
      <c r="F3" s="13" t="s">
        <v>22</v>
      </c>
      <c r="G3" s="13" t="s">
        <v>21</v>
      </c>
      <c r="H3" s="13" t="s">
        <v>23</v>
      </c>
      <c r="I3" s="51" t="s">
        <v>19</v>
      </c>
      <c r="J3" s="51" t="s">
        <v>20</v>
      </c>
      <c r="K3" s="51" t="s">
        <v>19</v>
      </c>
      <c r="L3" s="51" t="s">
        <v>20</v>
      </c>
      <c r="M3" s="51" t="s">
        <v>19</v>
      </c>
      <c r="N3" s="51" t="s">
        <v>20</v>
      </c>
      <c r="O3" s="51" t="s">
        <v>19</v>
      </c>
      <c r="P3" s="51" t="s">
        <v>20</v>
      </c>
      <c r="Q3" s="51" t="s">
        <v>19</v>
      </c>
      <c r="R3" s="51" t="s">
        <v>20</v>
      </c>
      <c r="S3" s="51" t="s">
        <v>24</v>
      </c>
      <c r="T3" s="51" t="s">
        <v>19</v>
      </c>
      <c r="U3" s="51" t="s">
        <v>20</v>
      </c>
      <c r="V3" s="51" t="s">
        <v>24</v>
      </c>
      <c r="W3" s="51" t="s">
        <v>19</v>
      </c>
      <c r="X3" s="51" t="s">
        <v>20</v>
      </c>
      <c r="Y3" s="51" t="s">
        <v>24</v>
      </c>
      <c r="Z3" s="51" t="s">
        <v>19</v>
      </c>
      <c r="AA3" s="51" t="s">
        <v>20</v>
      </c>
      <c r="AB3" s="51" t="s">
        <v>24</v>
      </c>
      <c r="AC3" s="16" t="s">
        <v>25</v>
      </c>
      <c r="AD3" s="16" t="s">
        <v>26</v>
      </c>
      <c r="AE3" s="16" t="s">
        <v>25</v>
      </c>
      <c r="AF3" s="16" t="s">
        <v>26</v>
      </c>
      <c r="AG3" s="20" t="s">
        <v>25</v>
      </c>
      <c r="AH3" s="20" t="s">
        <v>26</v>
      </c>
      <c r="AI3" s="20" t="s">
        <v>25</v>
      </c>
      <c r="AJ3" s="20" t="s">
        <v>26</v>
      </c>
    </row>
    <row r="4" spans="1:36" x14ac:dyDescent="0.25">
      <c r="A4" s="50" t="s">
        <v>27</v>
      </c>
      <c r="B4" s="42">
        <v>199.876</v>
      </c>
      <c r="C4" s="42">
        <v>69.174000000000007</v>
      </c>
      <c r="D4" s="42">
        <v>0</v>
      </c>
      <c r="E4" s="42">
        <v>198.52099999999999</v>
      </c>
      <c r="F4" s="42">
        <v>64.786000000000001</v>
      </c>
      <c r="G4" s="42">
        <v>0</v>
      </c>
      <c r="H4" s="42">
        <v>0</v>
      </c>
      <c r="I4" s="42">
        <v>1.33</v>
      </c>
      <c r="J4" s="42">
        <v>1.99</v>
      </c>
      <c r="K4" s="42">
        <v>2.1800000000000002</v>
      </c>
      <c r="L4" s="42">
        <v>3.07</v>
      </c>
      <c r="M4" s="42">
        <v>1.6</v>
      </c>
      <c r="N4" s="42">
        <v>2.38</v>
      </c>
      <c r="O4" s="42">
        <v>2.62</v>
      </c>
      <c r="P4" s="42">
        <v>3.68</v>
      </c>
      <c r="Q4" s="42">
        <v>267.30900000000003</v>
      </c>
      <c r="R4" s="42">
        <v>141.41499999999999</v>
      </c>
      <c r="S4" s="42">
        <v>0</v>
      </c>
      <c r="T4" s="42">
        <v>432.971</v>
      </c>
      <c r="U4" s="42">
        <v>198.88200000000001</v>
      </c>
      <c r="V4" s="42">
        <v>0</v>
      </c>
      <c r="W4" s="42">
        <v>0.104</v>
      </c>
      <c r="X4" s="42">
        <v>0.61399999999999999</v>
      </c>
      <c r="Y4" s="42">
        <v>0</v>
      </c>
      <c r="Z4" s="42">
        <v>0.10299999999999999</v>
      </c>
      <c r="AA4" s="42">
        <v>0.61499999999999999</v>
      </c>
      <c r="AB4" s="42">
        <v>0</v>
      </c>
      <c r="AC4" s="42">
        <f>W4/B4</f>
        <v>5.2032260001200746E-4</v>
      </c>
      <c r="AD4" s="42">
        <f>Z4/E4</f>
        <v>5.1883679812211305E-4</v>
      </c>
      <c r="AE4" s="42">
        <f>(X4+Y4)/(C4+D4)</f>
        <v>8.8761673461127E-3</v>
      </c>
      <c r="AF4" s="42">
        <f>(AA4+AB4)/(F4+G4)</f>
        <v>9.4927916525175196E-3</v>
      </c>
      <c r="AG4" s="43">
        <f>'30.06.2018'!AM4</f>
        <v>1.3074518457224291</v>
      </c>
      <c r="AH4" s="43">
        <f t="shared" ref="AH4" si="0">(T4+Z4)/E4</f>
        <v>2.1815022088343299</v>
      </c>
      <c r="AI4" s="43">
        <f>'30.06.2018'!AO4</f>
        <v>1.3093049971280872</v>
      </c>
      <c r="AJ4" s="43">
        <f t="shared" ref="AJ4:AJ26" si="1">(U4+V4+AA4+AB4)/(F4+G4)</f>
        <v>3.0793226931744515</v>
      </c>
    </row>
    <row r="5" spans="1:36" x14ac:dyDescent="0.25">
      <c r="A5" s="50" t="s">
        <v>28</v>
      </c>
      <c r="B5" s="42">
        <v>190.68600000000001</v>
      </c>
      <c r="C5" s="42">
        <v>108.126</v>
      </c>
      <c r="D5" s="42">
        <v>0</v>
      </c>
      <c r="E5" s="42">
        <v>182.72499999999999</v>
      </c>
      <c r="F5" s="42">
        <v>92.804000000000002</v>
      </c>
      <c r="G5" s="42">
        <v>0</v>
      </c>
      <c r="H5" s="42"/>
      <c r="I5" s="42">
        <v>0.9</v>
      </c>
      <c r="J5" s="42">
        <v>0.9</v>
      </c>
      <c r="K5" s="42">
        <v>1.0900000000000001</v>
      </c>
      <c r="L5" s="42">
        <v>1.0900000000000001</v>
      </c>
      <c r="M5" s="42">
        <v>1.08</v>
      </c>
      <c r="N5" s="42">
        <v>1.08</v>
      </c>
      <c r="O5" s="42">
        <v>1.3080000000000001</v>
      </c>
      <c r="P5" s="42">
        <v>1.3080000000000001</v>
      </c>
      <c r="Q5" s="42">
        <v>159.125</v>
      </c>
      <c r="R5" s="42">
        <v>84.135999999999996</v>
      </c>
      <c r="S5" s="42">
        <v>0</v>
      </c>
      <c r="T5" s="42">
        <v>192.10599999999999</v>
      </c>
      <c r="U5" s="42">
        <v>120.03400000000001</v>
      </c>
      <c r="V5" s="42">
        <v>0</v>
      </c>
      <c r="W5" s="42">
        <v>0</v>
      </c>
      <c r="X5" s="42">
        <v>0</v>
      </c>
      <c r="Y5" s="42">
        <v>0</v>
      </c>
      <c r="Z5" s="42">
        <v>0</v>
      </c>
      <c r="AA5" s="42">
        <v>0</v>
      </c>
      <c r="AB5" s="42">
        <v>0</v>
      </c>
      <c r="AC5" s="42">
        <f t="shared" ref="AC5:AC46" si="2">W5/B5</f>
        <v>0</v>
      </c>
      <c r="AD5" s="42">
        <f t="shared" ref="AD5:AD46" si="3">Z5/E5</f>
        <v>0</v>
      </c>
      <c r="AE5" s="42">
        <f t="shared" ref="AE5:AE46" si="4">(X5+Y5)/(C5+D5)</f>
        <v>0</v>
      </c>
      <c r="AF5" s="42">
        <f t="shared" ref="AF5:AF46" si="5">(AA5+AB5)/(F5+G5)</f>
        <v>0</v>
      </c>
      <c r="AG5" s="43">
        <f>'30.06.2018'!AM5</f>
        <v>1.2252184690691728</v>
      </c>
      <c r="AH5" s="43">
        <f t="shared" ref="AH5:AH46" si="6">(T5+Z5)/E5</f>
        <v>1.0513394445204542</v>
      </c>
      <c r="AI5" s="43">
        <f>'30.06.2018'!AO5</f>
        <v>1.2210207258130581</v>
      </c>
      <c r="AJ5" s="43">
        <f t="shared" si="1"/>
        <v>1.2934140769794407</v>
      </c>
    </row>
    <row r="6" spans="1:36" x14ac:dyDescent="0.25">
      <c r="A6" s="50" t="s">
        <v>104</v>
      </c>
      <c r="B6" s="42">
        <v>44.539000000000001</v>
      </c>
      <c r="C6" s="42">
        <v>0</v>
      </c>
      <c r="D6" s="42">
        <v>0</v>
      </c>
      <c r="E6" s="42">
        <v>43.347999999999999</v>
      </c>
      <c r="F6" s="42">
        <v>0</v>
      </c>
      <c r="G6" s="42">
        <v>0</v>
      </c>
      <c r="H6" s="42"/>
      <c r="I6" s="42">
        <v>0.73</v>
      </c>
      <c r="J6" s="42"/>
      <c r="K6" s="42">
        <v>0.59</v>
      </c>
      <c r="L6" s="42"/>
      <c r="M6" s="42">
        <v>0.88</v>
      </c>
      <c r="N6" s="42"/>
      <c r="O6" s="42">
        <v>0.71</v>
      </c>
      <c r="P6" s="42"/>
      <c r="Q6" s="42">
        <v>32.47</v>
      </c>
      <c r="R6" s="42"/>
      <c r="S6" s="42"/>
      <c r="T6" s="42">
        <v>25.533000000000001</v>
      </c>
      <c r="U6" s="42"/>
      <c r="V6" s="42"/>
      <c r="W6" s="42">
        <v>7.8680000000000003</v>
      </c>
      <c r="X6" s="42"/>
      <c r="Y6" s="42"/>
      <c r="Z6" s="42">
        <v>5.8470000000000004</v>
      </c>
      <c r="AA6" s="42"/>
      <c r="AB6" s="42"/>
      <c r="AC6" s="42">
        <f t="shared" si="2"/>
        <v>0.17665416825703317</v>
      </c>
      <c r="AD6" s="42">
        <f t="shared" si="3"/>
        <v>0.13488511580695767</v>
      </c>
      <c r="AE6" s="42"/>
      <c r="AF6" s="42"/>
      <c r="AG6" s="43">
        <f>'30.06.2018'!AM6</f>
        <v>0.84843470711403912</v>
      </c>
      <c r="AH6" s="43">
        <f t="shared" si="6"/>
        <v>0.72390883085724844</v>
      </c>
      <c r="AI6" s="43">
        <f>'30.06.2018'!AO6</f>
        <v>0</v>
      </c>
      <c r="AJ6" s="43"/>
    </row>
    <row r="7" spans="1:36" x14ac:dyDescent="0.25">
      <c r="A7" s="50" t="s">
        <v>29</v>
      </c>
      <c r="B7" s="42">
        <v>197.69200000000001</v>
      </c>
      <c r="C7" s="42">
        <v>90.843000000000004</v>
      </c>
      <c r="D7" s="42">
        <v>0</v>
      </c>
      <c r="E7" s="42">
        <v>189.559</v>
      </c>
      <c r="F7" s="42">
        <v>85.828999999999994</v>
      </c>
      <c r="G7" s="42">
        <v>0</v>
      </c>
      <c r="H7" s="42"/>
      <c r="I7" s="57">
        <f>Q7/B7</f>
        <v>0.79925338405195956</v>
      </c>
      <c r="J7" s="57">
        <f>R7/C7</f>
        <v>0.80154772519621764</v>
      </c>
      <c r="K7" s="57">
        <f>T7/E7</f>
        <v>1.0993674792544803</v>
      </c>
      <c r="L7" s="57">
        <f>U7/F7</f>
        <v>1.6965011825839753</v>
      </c>
      <c r="M7" s="43">
        <f t="shared" ref="M7:P8" si="7">I7*1.2</f>
        <v>0.95910406086235145</v>
      </c>
      <c r="N7" s="43">
        <f t="shared" si="7"/>
        <v>0.96185727023546108</v>
      </c>
      <c r="O7" s="43">
        <f t="shared" si="7"/>
        <v>1.3192409751053764</v>
      </c>
      <c r="P7" s="43">
        <f t="shared" si="7"/>
        <v>2.0358014191007703</v>
      </c>
      <c r="Q7" s="42">
        <v>158.006</v>
      </c>
      <c r="R7" s="42">
        <v>72.814999999999998</v>
      </c>
      <c r="S7" s="42">
        <v>0</v>
      </c>
      <c r="T7" s="42">
        <v>208.39500000000001</v>
      </c>
      <c r="U7" s="42">
        <v>145.60900000000001</v>
      </c>
      <c r="V7" s="42">
        <v>0</v>
      </c>
      <c r="W7" s="42"/>
      <c r="X7" s="42"/>
      <c r="Y7" s="42"/>
      <c r="Z7" s="42"/>
      <c r="AA7" s="42"/>
      <c r="AB7" s="42"/>
      <c r="AC7" s="42">
        <f t="shared" si="2"/>
        <v>0</v>
      </c>
      <c r="AD7" s="42">
        <f t="shared" si="3"/>
        <v>0</v>
      </c>
      <c r="AE7" s="42">
        <f t="shared" si="4"/>
        <v>0</v>
      </c>
      <c r="AF7" s="42">
        <f t="shared" si="5"/>
        <v>0</v>
      </c>
      <c r="AG7" s="43">
        <f>'30.06.2018'!AM7</f>
        <v>0.9793245311902028</v>
      </c>
      <c r="AH7" s="43">
        <f t="shared" si="6"/>
        <v>1.0993674792544803</v>
      </c>
      <c r="AI7" s="43">
        <f>'30.06.2018'!AO7</f>
        <v>0.98005006365853131</v>
      </c>
      <c r="AJ7" s="43">
        <f t="shared" si="1"/>
        <v>1.6965011825839753</v>
      </c>
    </row>
    <row r="8" spans="1:36" x14ac:dyDescent="0.25">
      <c r="A8" s="50" t="s">
        <v>30</v>
      </c>
      <c r="B8" s="42">
        <v>197.69200000000001</v>
      </c>
      <c r="C8" s="42">
        <v>90.843000000000004</v>
      </c>
      <c r="D8" s="42">
        <v>0</v>
      </c>
      <c r="E8" s="42">
        <v>189.559</v>
      </c>
      <c r="F8" s="42">
        <v>85.828999999999994</v>
      </c>
      <c r="G8" s="42">
        <v>0</v>
      </c>
      <c r="H8" s="42"/>
      <c r="I8" s="57">
        <f>Q8/B8</f>
        <v>0.79925338405195956</v>
      </c>
      <c r="J8" s="57">
        <f>R8/C8</f>
        <v>0.80154772519621764</v>
      </c>
      <c r="K8" s="57">
        <f>T8/E8</f>
        <v>1.0993674792544803</v>
      </c>
      <c r="L8" s="57">
        <f>U8/F8</f>
        <v>1.6965011825839753</v>
      </c>
      <c r="M8" s="43">
        <f t="shared" si="7"/>
        <v>0.95910406086235145</v>
      </c>
      <c r="N8" s="43">
        <f t="shared" si="7"/>
        <v>0.96185727023546108</v>
      </c>
      <c r="O8" s="43">
        <f t="shared" si="7"/>
        <v>1.3192409751053764</v>
      </c>
      <c r="P8" s="43">
        <f t="shared" si="7"/>
        <v>2.0358014191007703</v>
      </c>
      <c r="Q8" s="42">
        <v>158.006</v>
      </c>
      <c r="R8" s="42">
        <v>72.814999999999998</v>
      </c>
      <c r="S8" s="42">
        <v>0</v>
      </c>
      <c r="T8" s="42">
        <v>208.39500000000001</v>
      </c>
      <c r="U8" s="42">
        <v>145.60900000000001</v>
      </c>
      <c r="V8" s="42">
        <v>0</v>
      </c>
      <c r="W8" s="42"/>
      <c r="X8" s="42"/>
      <c r="Y8" s="42"/>
      <c r="Z8" s="42"/>
      <c r="AA8" s="42"/>
      <c r="AB8" s="42"/>
      <c r="AC8" s="42">
        <f t="shared" ref="AC8" si="8">W8/B8</f>
        <v>0</v>
      </c>
      <c r="AD8" s="42">
        <f t="shared" ref="AD8" si="9">Z8/E8</f>
        <v>0</v>
      </c>
      <c r="AE8" s="42">
        <f t="shared" ref="AE8" si="10">(X8+Y8)/(C8+D8)</f>
        <v>0</v>
      </c>
      <c r="AF8" s="42">
        <f t="shared" ref="AF8" si="11">(AA8+AB8)/(F8+G8)</f>
        <v>0</v>
      </c>
      <c r="AG8" s="43">
        <f>'30.06.2018'!AM8</f>
        <v>1.1709928617780663</v>
      </c>
      <c r="AH8" s="43">
        <f t="shared" ref="AH8" si="12">(T8+Z8)/E8</f>
        <v>1.0993674792544803</v>
      </c>
      <c r="AI8" s="43">
        <f>'30.06.2018'!AO8</f>
        <v>1.0612602100350057</v>
      </c>
      <c r="AJ8" s="43">
        <f t="shared" ref="AJ8" si="13">(U8+V8+AA8+AB8)/(F8+G8)</f>
        <v>1.6965011825839753</v>
      </c>
    </row>
    <row r="9" spans="1:36" x14ac:dyDescent="0.25">
      <c r="A9" s="50" t="s">
        <v>31</v>
      </c>
      <c r="B9" s="42">
        <v>21.403300000000002</v>
      </c>
      <c r="C9" s="42">
        <v>7.2202000000000002</v>
      </c>
      <c r="D9" s="42">
        <v>0</v>
      </c>
      <c r="E9" s="42">
        <v>20.667999999999999</v>
      </c>
      <c r="F9" s="42">
        <v>6.8114999999999997</v>
      </c>
      <c r="G9" s="42">
        <v>0</v>
      </c>
      <c r="H9" s="42"/>
      <c r="I9" s="42">
        <v>0.88</v>
      </c>
      <c r="J9" s="42">
        <v>1.05</v>
      </c>
      <c r="K9" s="42">
        <v>1.3</v>
      </c>
      <c r="L9" s="42">
        <v>1.56</v>
      </c>
      <c r="M9" s="42">
        <v>1.06</v>
      </c>
      <c r="N9" s="42">
        <v>1.26</v>
      </c>
      <c r="O9" s="42">
        <v>1.56</v>
      </c>
      <c r="P9" s="42">
        <v>1.87</v>
      </c>
      <c r="Q9" s="42">
        <v>18.835599999999999</v>
      </c>
      <c r="R9" s="42">
        <v>7.5952000000000002</v>
      </c>
      <c r="S9" s="42">
        <v>0</v>
      </c>
      <c r="T9" s="42">
        <v>26.8597</v>
      </c>
      <c r="U9" s="42">
        <v>10.6469</v>
      </c>
      <c r="V9" s="42">
        <v>0</v>
      </c>
      <c r="W9" s="42"/>
      <c r="X9" s="42"/>
      <c r="Y9" s="42"/>
      <c r="Z9" s="42"/>
      <c r="AA9" s="42"/>
      <c r="AB9" s="42"/>
      <c r="AC9" s="42">
        <f t="shared" si="2"/>
        <v>0</v>
      </c>
      <c r="AD9" s="42">
        <f t="shared" si="3"/>
        <v>0</v>
      </c>
      <c r="AE9" s="42">
        <f t="shared" si="4"/>
        <v>0</v>
      </c>
      <c r="AF9" s="42">
        <f t="shared" si="5"/>
        <v>0</v>
      </c>
      <c r="AG9" s="43">
        <f>'30.06.2018'!AM9</f>
        <v>1.2382403010482932</v>
      </c>
      <c r="AH9" s="43">
        <f t="shared" si="6"/>
        <v>1.2995790594155217</v>
      </c>
      <c r="AI9" s="43">
        <f>'30.06.2018'!AO9</f>
        <v>1.3170886746477382</v>
      </c>
      <c r="AJ9" s="43">
        <f t="shared" si="1"/>
        <v>1.5630771489392941</v>
      </c>
    </row>
    <row r="10" spans="1:36" x14ac:dyDescent="0.25">
      <c r="A10" s="50" t="s">
        <v>32</v>
      </c>
      <c r="B10" s="42">
        <v>12.874000000000001</v>
      </c>
      <c r="C10" s="42">
        <v>3.2320000000000002</v>
      </c>
      <c r="D10" s="42">
        <v>0</v>
      </c>
      <c r="E10" s="42">
        <v>12.874000000000001</v>
      </c>
      <c r="F10" s="42">
        <v>3.2320000000000002</v>
      </c>
      <c r="G10" s="42">
        <v>0</v>
      </c>
      <c r="H10" s="42">
        <v>44.454999999999998</v>
      </c>
      <c r="I10" s="42">
        <v>0.95</v>
      </c>
      <c r="J10" s="42">
        <v>0.95</v>
      </c>
      <c r="K10" s="42">
        <v>1.1299999999999999</v>
      </c>
      <c r="L10" s="41">
        <v>0</v>
      </c>
      <c r="M10" s="42">
        <v>1.1399999999999999</v>
      </c>
      <c r="N10" s="42">
        <v>1.1399999999999999</v>
      </c>
      <c r="O10" s="42">
        <v>1.36</v>
      </c>
      <c r="P10" s="41">
        <v>0</v>
      </c>
      <c r="Q10" s="42">
        <v>9.3949999999999996</v>
      </c>
      <c r="R10" s="42">
        <v>2.911</v>
      </c>
      <c r="S10" s="42">
        <v>0</v>
      </c>
      <c r="T10" s="42">
        <v>15.593999999999999</v>
      </c>
      <c r="U10" s="42">
        <v>3.556</v>
      </c>
      <c r="V10" s="41">
        <v>9.2550000000000008</v>
      </c>
      <c r="W10" s="42"/>
      <c r="X10" s="42"/>
      <c r="Y10" s="42"/>
      <c r="Z10" s="42"/>
      <c r="AA10" s="42"/>
      <c r="AB10" s="42"/>
      <c r="AC10" s="42">
        <f t="shared" si="2"/>
        <v>0</v>
      </c>
      <c r="AD10" s="42">
        <f t="shared" si="3"/>
        <v>0</v>
      </c>
      <c r="AE10" s="42">
        <f t="shared" si="4"/>
        <v>0</v>
      </c>
      <c r="AF10" s="42">
        <f t="shared" si="5"/>
        <v>0</v>
      </c>
      <c r="AG10" s="43">
        <f>'30.06.2018'!AM10</f>
        <v>0.94803404945277669</v>
      </c>
      <c r="AH10" s="43">
        <f t="shared" si="6"/>
        <v>1.2112785459064781</v>
      </c>
      <c r="AI10" s="43">
        <f>'30.06.2018'!AO10</f>
        <v>0.94809445873275655</v>
      </c>
      <c r="AJ10" s="43">
        <f t="shared" si="1"/>
        <v>3.9637995049504946</v>
      </c>
    </row>
    <row r="11" spans="1:36" x14ac:dyDescent="0.25">
      <c r="A11" s="50" t="s">
        <v>33</v>
      </c>
      <c r="B11" s="42">
        <v>920.88</v>
      </c>
      <c r="C11" s="42">
        <v>139.12299999999999</v>
      </c>
      <c r="D11" s="42">
        <v>0</v>
      </c>
      <c r="E11" s="42">
        <v>810.15499999999997</v>
      </c>
      <c r="F11" s="42">
        <v>138.42400000000001</v>
      </c>
      <c r="G11" s="42">
        <v>0</v>
      </c>
      <c r="H11" s="42"/>
      <c r="I11" s="42">
        <v>0.61</v>
      </c>
      <c r="J11" s="42">
        <v>0.71</v>
      </c>
      <c r="K11" s="42">
        <v>0.8</v>
      </c>
      <c r="L11" s="42">
        <v>0.84</v>
      </c>
      <c r="M11" s="42">
        <v>0.73199999999999998</v>
      </c>
      <c r="N11" s="42">
        <v>0.85199999999999998</v>
      </c>
      <c r="O11" s="42">
        <v>0.96</v>
      </c>
      <c r="P11" s="42">
        <v>1.008</v>
      </c>
      <c r="Q11" s="42">
        <v>559.827</v>
      </c>
      <c r="R11" s="42">
        <v>99.11</v>
      </c>
      <c r="S11" s="42">
        <v>0</v>
      </c>
      <c r="T11" s="42">
        <v>644.548</v>
      </c>
      <c r="U11" s="42">
        <v>116.55200000000001</v>
      </c>
      <c r="V11" s="42">
        <v>0</v>
      </c>
      <c r="W11" s="42">
        <v>10.1</v>
      </c>
      <c r="X11" s="42">
        <v>14.377000000000001</v>
      </c>
      <c r="Y11" s="42">
        <v>0</v>
      </c>
      <c r="Z11" s="42">
        <v>0</v>
      </c>
      <c r="AA11" s="42">
        <v>0</v>
      </c>
      <c r="AB11" s="42">
        <v>0</v>
      </c>
      <c r="AC11" s="42">
        <f t="shared" si="2"/>
        <v>1.0967769959169489E-2</v>
      </c>
      <c r="AD11" s="42">
        <f t="shared" si="3"/>
        <v>0</v>
      </c>
      <c r="AE11" s="42">
        <f t="shared" si="4"/>
        <v>0.10334020974245813</v>
      </c>
      <c r="AF11" s="42">
        <f t="shared" si="5"/>
        <v>0</v>
      </c>
      <c r="AG11" s="43">
        <f>'30.06.2018'!AM11</f>
        <v>1.2220274355898781</v>
      </c>
      <c r="AH11" s="43">
        <f t="shared" si="6"/>
        <v>0.79558602983379723</v>
      </c>
      <c r="AI11" s="43">
        <f>'30.06.2018'!AO11</f>
        <v>1.5665550686373246</v>
      </c>
      <c r="AJ11" s="43">
        <f t="shared" si="1"/>
        <v>0.84199271802577591</v>
      </c>
    </row>
    <row r="12" spans="1:36" x14ac:dyDescent="0.25">
      <c r="A12" s="50" t="s">
        <v>34</v>
      </c>
      <c r="B12" s="42">
        <v>60.89</v>
      </c>
      <c r="C12" s="42">
        <v>19.367999999999999</v>
      </c>
      <c r="D12" s="42">
        <v>6.8000000000000005E-2</v>
      </c>
      <c r="E12" s="42">
        <v>60.308999999999997</v>
      </c>
      <c r="F12" s="42">
        <v>23.094000000000001</v>
      </c>
      <c r="G12" s="42">
        <v>3.5999999999999997E-2</v>
      </c>
      <c r="H12" s="42">
        <v>9.99</v>
      </c>
      <c r="I12" s="42">
        <v>0.98</v>
      </c>
      <c r="J12" s="42">
        <v>0.98</v>
      </c>
      <c r="K12" s="42">
        <v>1.3</v>
      </c>
      <c r="L12" s="42">
        <v>1.3</v>
      </c>
      <c r="M12" s="42">
        <v>1.1759999999999999</v>
      </c>
      <c r="N12" s="42">
        <v>1.1759999999999999</v>
      </c>
      <c r="O12" s="42">
        <v>1.56</v>
      </c>
      <c r="P12" s="42">
        <v>1.56</v>
      </c>
      <c r="Q12" s="42">
        <v>59.665999999999997</v>
      </c>
      <c r="R12" s="42">
        <v>18.995000000000001</v>
      </c>
      <c r="S12" s="42">
        <v>6.7000000000000004E-2</v>
      </c>
      <c r="T12" s="42">
        <v>78.400999999999996</v>
      </c>
      <c r="U12" s="42">
        <v>40.485999999999997</v>
      </c>
      <c r="V12" s="42">
        <v>4.7E-2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f t="shared" si="2"/>
        <v>0</v>
      </c>
      <c r="AD12" s="42">
        <f t="shared" si="3"/>
        <v>0</v>
      </c>
      <c r="AE12" s="42">
        <f t="shared" si="4"/>
        <v>0</v>
      </c>
      <c r="AF12" s="42">
        <f t="shared" si="5"/>
        <v>0</v>
      </c>
      <c r="AG12" s="43">
        <f>'30.06.2018'!AM12</f>
        <v>1.0200006182571333</v>
      </c>
      <c r="AH12" s="43">
        <f t="shared" si="6"/>
        <v>1.299988393108823</v>
      </c>
      <c r="AI12" s="43">
        <f>'30.06.2018'!AO12</f>
        <v>1.0199864498644986</v>
      </c>
      <c r="AJ12" s="43">
        <f t="shared" si="1"/>
        <v>1.7523994811932551</v>
      </c>
    </row>
    <row r="13" spans="1:36" x14ac:dyDescent="0.25">
      <c r="A13" s="50" t="s">
        <v>35</v>
      </c>
      <c r="B13" s="42">
        <v>36.872999999999998</v>
      </c>
      <c r="C13" s="42">
        <v>11.788</v>
      </c>
      <c r="D13" s="42">
        <v>0</v>
      </c>
      <c r="E13" s="42">
        <v>36.313000000000002</v>
      </c>
      <c r="F13" s="42">
        <v>7.87</v>
      </c>
      <c r="G13" s="42">
        <v>0</v>
      </c>
      <c r="H13" s="42"/>
      <c r="I13" s="42">
        <v>0.8</v>
      </c>
      <c r="J13" s="42">
        <v>0.8</v>
      </c>
      <c r="K13" s="42">
        <v>1.6</v>
      </c>
      <c r="L13" s="42">
        <v>1.6</v>
      </c>
      <c r="M13" s="42">
        <v>0.96</v>
      </c>
      <c r="N13" s="42">
        <v>0.96</v>
      </c>
      <c r="O13" s="42">
        <v>1.92</v>
      </c>
      <c r="P13" s="42">
        <v>1.92</v>
      </c>
      <c r="Q13" s="42">
        <v>25.811</v>
      </c>
      <c r="R13" s="42">
        <v>8.2520000000000007</v>
      </c>
      <c r="S13" s="42">
        <v>0</v>
      </c>
      <c r="T13" s="42">
        <v>53.38</v>
      </c>
      <c r="U13" s="42">
        <v>11.569000000000001</v>
      </c>
      <c r="V13" s="42"/>
      <c r="W13" s="42"/>
      <c r="X13" s="42"/>
      <c r="Y13" s="42"/>
      <c r="Z13" s="42"/>
      <c r="AA13" s="42"/>
      <c r="AB13" s="42"/>
      <c r="AC13" s="42">
        <f t="shared" si="2"/>
        <v>0</v>
      </c>
      <c r="AD13" s="42">
        <f t="shared" si="3"/>
        <v>0</v>
      </c>
      <c r="AE13" s="42">
        <f t="shared" si="4"/>
        <v>0</v>
      </c>
      <c r="AF13" s="42">
        <f t="shared" si="5"/>
        <v>0</v>
      </c>
      <c r="AG13" s="43">
        <f>'30.06.2018'!AM13</f>
        <v>1.4240147136100894</v>
      </c>
      <c r="AH13" s="43">
        <f t="shared" si="6"/>
        <v>1.4699969707818137</v>
      </c>
      <c r="AI13" s="43">
        <f>'30.06.2018'!AO13</f>
        <v>0.89003126085446338</v>
      </c>
      <c r="AJ13" s="43">
        <f t="shared" si="1"/>
        <v>1.470012706480305</v>
      </c>
    </row>
    <row r="14" spans="1:36" x14ac:dyDescent="0.25">
      <c r="A14" s="50" t="s">
        <v>36</v>
      </c>
      <c r="B14" s="42">
        <v>46.732999999999997</v>
      </c>
      <c r="C14" s="42">
        <v>23.170999999999999</v>
      </c>
      <c r="D14" s="42">
        <v>0</v>
      </c>
      <c r="E14" s="42">
        <v>42.805</v>
      </c>
      <c r="F14" s="42">
        <v>17.260000000000002</v>
      </c>
      <c r="G14" s="42">
        <v>0</v>
      </c>
      <c r="H14" s="42"/>
      <c r="I14" s="42">
        <v>1.1499999999999999</v>
      </c>
      <c r="J14" s="42">
        <v>1.21</v>
      </c>
      <c r="K14" s="42">
        <v>1.3</v>
      </c>
      <c r="L14" s="42">
        <v>1.33</v>
      </c>
      <c r="M14" s="42">
        <v>1.38</v>
      </c>
      <c r="N14" s="42">
        <v>1.45</v>
      </c>
      <c r="O14" s="42">
        <v>1.56</v>
      </c>
      <c r="P14" s="42">
        <v>1.5960000000000001</v>
      </c>
      <c r="Q14" s="42">
        <v>53.838000000000001</v>
      </c>
      <c r="R14" s="42">
        <v>28.036000000000001</v>
      </c>
      <c r="S14" s="42">
        <v>0</v>
      </c>
      <c r="T14" s="42">
        <v>55.718000000000004</v>
      </c>
      <c r="U14" s="42">
        <v>22.933</v>
      </c>
      <c r="V14" s="42">
        <v>0</v>
      </c>
      <c r="W14" s="42"/>
      <c r="X14" s="42"/>
      <c r="Y14" s="42"/>
      <c r="Z14" s="42"/>
      <c r="AA14" s="42"/>
      <c r="AB14" s="42"/>
      <c r="AC14" s="42">
        <f t="shared" si="2"/>
        <v>0</v>
      </c>
      <c r="AD14" s="42">
        <f t="shared" si="3"/>
        <v>0</v>
      </c>
      <c r="AE14" s="42">
        <f t="shared" si="4"/>
        <v>0</v>
      </c>
      <c r="AF14" s="42">
        <f t="shared" si="5"/>
        <v>0</v>
      </c>
      <c r="AG14" s="43">
        <f>'30.06.2018'!AM14</f>
        <v>1.3599984221840917</v>
      </c>
      <c r="AH14" s="43">
        <f t="shared" si="6"/>
        <v>1.3016703656114941</v>
      </c>
      <c r="AI14" s="43">
        <f>'30.06.2018'!AO14</f>
        <v>1.4299681281764149</v>
      </c>
      <c r="AJ14" s="43">
        <f t="shared" si="1"/>
        <v>1.3286790266512165</v>
      </c>
    </row>
    <row r="15" spans="1:36" x14ac:dyDescent="0.25">
      <c r="A15" s="50" t="s">
        <v>102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3">
        <f>'30.06.2018'!AM15</f>
        <v>1.4214058199585613</v>
      </c>
      <c r="AH15" s="43" t="e">
        <f t="shared" ref="AH15" si="14">(T15+Z15)/E15</f>
        <v>#DIV/0!</v>
      </c>
      <c r="AI15" s="43">
        <f>'30.06.2018'!AO15</f>
        <v>1.5805204305570069</v>
      </c>
      <c r="AJ15" s="43"/>
    </row>
    <row r="16" spans="1:36" x14ac:dyDescent="0.25">
      <c r="A16" s="50" t="s">
        <v>37</v>
      </c>
      <c r="B16" s="42">
        <v>133.16900000000001</v>
      </c>
      <c r="C16" s="42">
        <v>34.134999999999998</v>
      </c>
      <c r="D16" s="42">
        <v>0</v>
      </c>
      <c r="E16" s="42">
        <v>130.85900000000001</v>
      </c>
      <c r="F16" s="42">
        <v>56.753</v>
      </c>
      <c r="G16" s="42"/>
      <c r="H16" s="42">
        <v>4.6150000000000002</v>
      </c>
      <c r="I16" s="42">
        <v>0.88</v>
      </c>
      <c r="J16" s="42">
        <v>0.88</v>
      </c>
      <c r="K16" s="42">
        <v>0.91</v>
      </c>
      <c r="L16" s="42">
        <v>0.91</v>
      </c>
      <c r="M16" s="42">
        <v>1.06</v>
      </c>
      <c r="N16" s="42">
        <v>1.06</v>
      </c>
      <c r="O16" s="42">
        <v>1.0900000000000001</v>
      </c>
      <c r="P16" s="42">
        <v>1.0900000000000001</v>
      </c>
      <c r="Q16" s="42">
        <v>117.18899999999999</v>
      </c>
      <c r="R16" s="42">
        <v>30.039000000000001</v>
      </c>
      <c r="S16" s="42">
        <v>0</v>
      </c>
      <c r="T16" s="42">
        <v>119.07899999999999</v>
      </c>
      <c r="U16" s="42">
        <v>51.646000000000001</v>
      </c>
      <c r="V16" s="42">
        <v>0</v>
      </c>
      <c r="W16" s="42">
        <v>15.78</v>
      </c>
      <c r="X16" s="42">
        <v>2.6871999999999998</v>
      </c>
      <c r="Y16" s="42">
        <v>0</v>
      </c>
      <c r="Z16" s="42">
        <v>15.5496</v>
      </c>
      <c r="AA16" s="42">
        <v>3.7191999999999998</v>
      </c>
      <c r="AB16" s="42"/>
      <c r="AC16" s="42">
        <f t="shared" si="2"/>
        <v>0.11849604637715984</v>
      </c>
      <c r="AD16" s="42">
        <f t="shared" si="3"/>
        <v>0.11882713454940048</v>
      </c>
      <c r="AE16" s="42">
        <f t="shared" si="4"/>
        <v>7.8722718617255022E-2</v>
      </c>
      <c r="AF16" s="42">
        <f t="shared" si="5"/>
        <v>6.5533099571828804E-2</v>
      </c>
      <c r="AG16" s="43">
        <f>'30.06.2018'!AM16</f>
        <v>1.1200534335901726</v>
      </c>
      <c r="AH16" s="43">
        <f t="shared" si="6"/>
        <v>1.0288065780725819</v>
      </c>
      <c r="AI16" s="43">
        <f>'30.06.2018'!AO16</f>
        <v>1.1200061261103575</v>
      </c>
      <c r="AJ16" s="43">
        <f t="shared" si="1"/>
        <v>0.97554666713653904</v>
      </c>
    </row>
    <row r="17" spans="1:36" x14ac:dyDescent="0.25">
      <c r="A17" s="50" t="s">
        <v>38</v>
      </c>
      <c r="B17" s="42">
        <v>48.48</v>
      </c>
      <c r="C17" s="42">
        <v>6.8789999999999996</v>
      </c>
      <c r="D17" s="42">
        <v>7.4999999999999997E-2</v>
      </c>
      <c r="E17" s="42">
        <v>46.804000000000002</v>
      </c>
      <c r="F17" s="42">
        <v>4.7789999999999999</v>
      </c>
      <c r="G17" s="42"/>
      <c r="H17" s="42"/>
      <c r="I17" s="42">
        <v>1.1399999999999999</v>
      </c>
      <c r="J17" s="42">
        <v>1.68</v>
      </c>
      <c r="K17" s="42">
        <v>1.68</v>
      </c>
      <c r="L17" s="42">
        <v>2.71</v>
      </c>
      <c r="M17" s="42">
        <v>1.3680000000000001</v>
      </c>
      <c r="N17" s="42">
        <v>2.016</v>
      </c>
      <c r="O17" s="42">
        <v>2.016</v>
      </c>
      <c r="P17" s="42">
        <v>3.2519999999999998</v>
      </c>
      <c r="Q17" s="42">
        <v>55.267000000000003</v>
      </c>
      <c r="R17" s="42">
        <v>11.557</v>
      </c>
      <c r="S17" s="42">
        <v>0.126</v>
      </c>
      <c r="T17" s="42">
        <v>78.631</v>
      </c>
      <c r="U17" s="42">
        <v>12.951000000000001</v>
      </c>
      <c r="V17" s="42">
        <v>0</v>
      </c>
      <c r="W17" s="42">
        <v>7.694</v>
      </c>
      <c r="X17" s="42">
        <v>0.33</v>
      </c>
      <c r="Y17" s="42">
        <v>1.9E-2</v>
      </c>
      <c r="Z17" s="42">
        <v>0</v>
      </c>
      <c r="AA17" s="42">
        <v>0</v>
      </c>
      <c r="AB17" s="42">
        <v>0</v>
      </c>
      <c r="AC17" s="42">
        <f t="shared" si="2"/>
        <v>0.15870462046204623</v>
      </c>
      <c r="AD17" s="42">
        <f t="shared" si="3"/>
        <v>0</v>
      </c>
      <c r="AE17" s="42">
        <f t="shared" si="4"/>
        <v>5.0186942766752951E-2</v>
      </c>
      <c r="AF17" s="42">
        <f t="shared" si="5"/>
        <v>0</v>
      </c>
      <c r="AG17" s="43">
        <f>'30.06.2018'!AM17</f>
        <v>1.4685197335217521</v>
      </c>
      <c r="AH17" s="43">
        <f t="shared" si="6"/>
        <v>1.6800059823946671</v>
      </c>
      <c r="AI17" s="43">
        <f>'30.06.2018'!AO17</f>
        <v>1.8778904665314404</v>
      </c>
      <c r="AJ17" s="43">
        <f t="shared" si="1"/>
        <v>2.7099811676082863</v>
      </c>
    </row>
    <row r="18" spans="1:36" x14ac:dyDescent="0.25">
      <c r="A18" s="50" t="s">
        <v>39</v>
      </c>
      <c r="B18" s="42">
        <v>87.013999999999996</v>
      </c>
      <c r="C18" s="42">
        <v>12.169</v>
      </c>
      <c r="D18" s="42">
        <v>1.71</v>
      </c>
      <c r="E18" s="42">
        <v>64.790999999999997</v>
      </c>
      <c r="F18" s="42">
        <v>11.026999999999999</v>
      </c>
      <c r="G18" s="42"/>
      <c r="H18" s="42">
        <v>23.187000000000001</v>
      </c>
      <c r="I18" s="42">
        <v>1.03</v>
      </c>
      <c r="J18" s="42">
        <v>0.84</v>
      </c>
      <c r="K18" s="42">
        <v>1.03</v>
      </c>
      <c r="L18" s="42">
        <v>0.84</v>
      </c>
      <c r="M18" s="42">
        <f>I18*1.2</f>
        <v>1.236</v>
      </c>
      <c r="N18" s="42">
        <f>J18*1.2</f>
        <v>1.008</v>
      </c>
      <c r="O18" s="42">
        <f>K18*1.2</f>
        <v>1.236</v>
      </c>
      <c r="P18" s="42">
        <f>L18*1.2</f>
        <v>1.008</v>
      </c>
      <c r="Q18" s="42">
        <v>38.466999999999999</v>
      </c>
      <c r="R18" s="42">
        <v>9.7439999999999998</v>
      </c>
      <c r="S18" s="42">
        <v>1.2010000000000001</v>
      </c>
      <c r="T18" s="42">
        <v>64.619</v>
      </c>
      <c r="U18" s="42">
        <v>8.7319999999999993</v>
      </c>
      <c r="V18" s="42"/>
      <c r="W18" s="42">
        <v>6.0579999999999998</v>
      </c>
      <c r="X18" s="42">
        <v>0.90500000000000003</v>
      </c>
      <c r="Y18" s="42">
        <v>0.02</v>
      </c>
      <c r="Z18" s="42">
        <v>2.2970000000000002</v>
      </c>
      <c r="AA18" s="42"/>
      <c r="AB18" s="42"/>
      <c r="AC18" s="42">
        <f t="shared" si="2"/>
        <v>6.9620980531868437E-2</v>
      </c>
      <c r="AD18" s="42">
        <f t="shared" si="3"/>
        <v>3.5452454816255349E-2</v>
      </c>
      <c r="AE18" s="42">
        <f t="shared" si="4"/>
        <v>6.6647452986526398E-2</v>
      </c>
      <c r="AF18" s="42">
        <f t="shared" si="5"/>
        <v>0</v>
      </c>
      <c r="AG18" s="43">
        <f>'30.06.2018'!AM18</f>
        <v>1.1017675012678676</v>
      </c>
      <c r="AH18" s="43">
        <f t="shared" si="6"/>
        <v>1.0327977651216991</v>
      </c>
      <c r="AI18" s="43">
        <f>'30.06.2018'!AO18</f>
        <v>1.26993006993007</v>
      </c>
      <c r="AJ18" s="43">
        <f t="shared" si="1"/>
        <v>0.79187448988845555</v>
      </c>
    </row>
    <row r="19" spans="1:36" x14ac:dyDescent="0.25">
      <c r="A19" s="50" t="s">
        <v>40</v>
      </c>
      <c r="B19" s="42">
        <v>43.003</v>
      </c>
      <c r="C19" s="42">
        <v>30.690999999999999</v>
      </c>
      <c r="D19" s="42">
        <v>0</v>
      </c>
      <c r="E19" s="42">
        <v>35.256</v>
      </c>
      <c r="F19" s="42">
        <v>29.937000000000001</v>
      </c>
      <c r="G19" s="42">
        <v>0</v>
      </c>
      <c r="H19" s="42"/>
      <c r="I19" s="42">
        <v>0.88</v>
      </c>
      <c r="J19" s="42">
        <v>1.06</v>
      </c>
      <c r="K19" s="42">
        <v>1.64</v>
      </c>
      <c r="L19" s="42">
        <v>1.97</v>
      </c>
      <c r="M19" s="42">
        <v>1.06</v>
      </c>
      <c r="N19" s="42">
        <v>1.27</v>
      </c>
      <c r="O19" s="42">
        <v>1.97</v>
      </c>
      <c r="P19" s="42">
        <v>2.36</v>
      </c>
      <c r="Q19" s="42">
        <v>37.817999999999998</v>
      </c>
      <c r="R19" s="42">
        <v>32.036999999999999</v>
      </c>
      <c r="S19" s="42">
        <v>0</v>
      </c>
      <c r="T19" s="42">
        <v>57.792999999999999</v>
      </c>
      <c r="U19" s="42">
        <v>56.536999999999999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f t="shared" si="2"/>
        <v>0</v>
      </c>
      <c r="AD19" s="42">
        <f t="shared" si="3"/>
        <v>0</v>
      </c>
      <c r="AE19" s="42">
        <f t="shared" si="4"/>
        <v>0</v>
      </c>
      <c r="AF19" s="42">
        <f t="shared" si="5"/>
        <v>0</v>
      </c>
      <c r="AG19" s="43">
        <f>'30.06.2018'!AM19</f>
        <v>1.2998322824448549</v>
      </c>
      <c r="AH19" s="43">
        <f t="shared" si="6"/>
        <v>1.639238711141366</v>
      </c>
      <c r="AI19" s="43">
        <f>'30.06.2018'!AO19</f>
        <v>1.307956536978619</v>
      </c>
      <c r="AJ19" s="43">
        <f t="shared" si="1"/>
        <v>1.8885325850953669</v>
      </c>
    </row>
    <row r="20" spans="1:36" x14ac:dyDescent="0.25">
      <c r="A20" s="50" t="s">
        <v>41</v>
      </c>
      <c r="B20" s="42">
        <v>41.515999999999998</v>
      </c>
      <c r="C20" s="42">
        <v>14.92</v>
      </c>
      <c r="D20" s="42">
        <v>0</v>
      </c>
      <c r="E20" s="42">
        <v>38.89</v>
      </c>
      <c r="F20" s="42">
        <v>13.564</v>
      </c>
      <c r="G20" s="42">
        <v>0</v>
      </c>
      <c r="H20" s="42"/>
      <c r="I20" s="42">
        <v>1</v>
      </c>
      <c r="J20" s="42">
        <v>1</v>
      </c>
      <c r="K20" s="42">
        <v>2.08</v>
      </c>
      <c r="L20" s="42">
        <v>2.08</v>
      </c>
      <c r="M20" s="42">
        <v>1.2</v>
      </c>
      <c r="N20" s="42">
        <v>1.2</v>
      </c>
      <c r="O20" s="42">
        <v>2.496</v>
      </c>
      <c r="P20" s="42">
        <v>2.496</v>
      </c>
      <c r="Q20" s="42">
        <v>40.279000000000003</v>
      </c>
      <c r="R20" s="42">
        <v>14.988</v>
      </c>
      <c r="S20" s="42">
        <v>0</v>
      </c>
      <c r="T20" s="42">
        <v>80.891000000000005</v>
      </c>
      <c r="U20" s="42">
        <v>28.213000000000001</v>
      </c>
      <c r="V20" s="42">
        <v>0</v>
      </c>
      <c r="W20" s="42">
        <v>4.5049999999999999</v>
      </c>
      <c r="X20" s="42">
        <v>1.718</v>
      </c>
      <c r="Y20" s="42">
        <v>0</v>
      </c>
      <c r="Z20" s="42">
        <v>6.2770000000000001</v>
      </c>
      <c r="AA20" s="42">
        <v>2.1869999999999998</v>
      </c>
      <c r="AB20" s="42">
        <v>0</v>
      </c>
      <c r="AC20" s="42">
        <f t="shared" si="2"/>
        <v>0.1085123807688602</v>
      </c>
      <c r="AD20" s="42">
        <f t="shared" si="3"/>
        <v>0.16140395988686038</v>
      </c>
      <c r="AE20" s="42">
        <f t="shared" si="4"/>
        <v>0.11514745308310992</v>
      </c>
      <c r="AF20" s="42">
        <f t="shared" si="5"/>
        <v>0.16123562370982009</v>
      </c>
      <c r="AG20" s="43">
        <f>'30.06.2018'!AM20</f>
        <v>1.5236650485436891</v>
      </c>
      <c r="AH20" s="43">
        <f t="shared" si="6"/>
        <v>2.2413988171766523</v>
      </c>
      <c r="AI20" s="43">
        <f>'30.06.2018'!AO20</f>
        <v>1.5123221964935496</v>
      </c>
      <c r="AJ20" s="43">
        <f t="shared" si="1"/>
        <v>2.2412267767620171</v>
      </c>
    </row>
    <row r="21" spans="1:36" x14ac:dyDescent="0.25">
      <c r="A21" s="60" t="s">
        <v>42</v>
      </c>
      <c r="B21" s="42" t="s">
        <v>72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3">
        <f>'30.06.2018'!AM21</f>
        <v>0.90080192384147706</v>
      </c>
      <c r="AH21" s="43" t="e">
        <f t="shared" si="6"/>
        <v>#DIV/0!</v>
      </c>
      <c r="AI21" s="43">
        <f>'30.06.2018'!AO21</f>
        <v>0.95379332897318514</v>
      </c>
      <c r="AJ21" s="43"/>
    </row>
    <row r="22" spans="1:36" x14ac:dyDescent="0.25">
      <c r="A22" s="50" t="s">
        <v>43</v>
      </c>
      <c r="B22" s="42">
        <v>197.55199999999999</v>
      </c>
      <c r="C22" s="42">
        <v>138.773</v>
      </c>
      <c r="D22" s="42">
        <v>0</v>
      </c>
      <c r="E22" s="42">
        <v>197.649</v>
      </c>
      <c r="F22" s="42">
        <v>184.97</v>
      </c>
      <c r="G22" s="42">
        <v>0</v>
      </c>
      <c r="H22" s="42"/>
      <c r="I22" s="57">
        <f>Q22/B22</f>
        <v>0.87777395318700902</v>
      </c>
      <c r="J22" s="57">
        <f>R22/C22</f>
        <v>0.94025494872921966</v>
      </c>
      <c r="K22" s="57">
        <f>T22/E22</f>
        <v>1.6651235270605973</v>
      </c>
      <c r="L22" s="57">
        <f>U22/F22</f>
        <v>2.1628588419743742</v>
      </c>
      <c r="M22" s="43">
        <f>I22*1.2</f>
        <v>1.0533287438244108</v>
      </c>
      <c r="N22" s="43">
        <f>J22*1.2</f>
        <v>1.1283059384750636</v>
      </c>
      <c r="O22" s="43">
        <f>K22*1.2</f>
        <v>1.9981482324727167</v>
      </c>
      <c r="P22" s="43">
        <f>L22*1.2</f>
        <v>2.5954306103692488</v>
      </c>
      <c r="Q22" s="42">
        <v>173.40600000000001</v>
      </c>
      <c r="R22" s="42">
        <v>130.482</v>
      </c>
      <c r="S22" s="42">
        <v>0</v>
      </c>
      <c r="T22" s="42">
        <v>329.11</v>
      </c>
      <c r="U22" s="42">
        <v>400.06400000000002</v>
      </c>
      <c r="V22" s="42">
        <v>0</v>
      </c>
      <c r="W22" s="42">
        <v>1.169</v>
      </c>
      <c r="X22" s="42">
        <v>0.20300000000000001</v>
      </c>
      <c r="Y22" s="42">
        <v>0</v>
      </c>
      <c r="Z22" s="42">
        <v>1.1639999999999999</v>
      </c>
      <c r="AA22" s="42">
        <v>0.17499999999999999</v>
      </c>
      <c r="AB22" s="42"/>
      <c r="AC22" s="42">
        <f t="shared" si="2"/>
        <v>5.9174293350611491E-3</v>
      </c>
      <c r="AD22" s="42">
        <f t="shared" si="3"/>
        <v>5.889227873654812E-3</v>
      </c>
      <c r="AE22" s="42">
        <f t="shared" si="4"/>
        <v>1.4628205774898577E-3</v>
      </c>
      <c r="AF22" s="42">
        <f t="shared" si="5"/>
        <v>9.4609936746499425E-4</v>
      </c>
      <c r="AG22" s="43">
        <f>'30.06.2018'!AM22</f>
        <v>0</v>
      </c>
      <c r="AH22" s="43">
        <f t="shared" si="6"/>
        <v>1.6710127549342522</v>
      </c>
      <c r="AI22" s="43">
        <f>'30.06.2018'!AO22</f>
        <v>0</v>
      </c>
      <c r="AJ22" s="43">
        <f t="shared" si="1"/>
        <v>2.1638049413418394</v>
      </c>
    </row>
    <row r="23" spans="1:36" x14ac:dyDescent="0.25">
      <c r="A23" s="50" t="s">
        <v>44</v>
      </c>
      <c r="B23" s="42">
        <v>27.053999999999998</v>
      </c>
      <c r="C23" s="42">
        <v>8.9260000000000002</v>
      </c>
      <c r="D23" s="42">
        <v>0</v>
      </c>
      <c r="E23" s="42">
        <v>24.202999999999999</v>
      </c>
      <c r="F23" s="42">
        <v>3.0680000000000001</v>
      </c>
      <c r="G23" s="42">
        <v>0</v>
      </c>
      <c r="H23" s="42"/>
      <c r="I23" s="42">
        <v>0.8</v>
      </c>
      <c r="J23" s="42">
        <v>0.8</v>
      </c>
      <c r="K23" s="42">
        <v>1.1399999999999999</v>
      </c>
      <c r="L23" s="42">
        <v>1.1399999999999999</v>
      </c>
      <c r="M23" s="42">
        <v>0.96</v>
      </c>
      <c r="N23" s="42">
        <v>0.96</v>
      </c>
      <c r="O23" s="42">
        <v>1.37</v>
      </c>
      <c r="P23" s="42">
        <v>1.37</v>
      </c>
      <c r="Q23" s="42">
        <v>20.622</v>
      </c>
      <c r="R23" s="42">
        <v>8.1769999999999996</v>
      </c>
      <c r="S23" s="42">
        <v>0</v>
      </c>
      <c r="T23" s="42">
        <v>26.148</v>
      </c>
      <c r="U23" s="42">
        <v>4.976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f t="shared" si="2"/>
        <v>0</v>
      </c>
      <c r="AD23" s="42">
        <f t="shared" si="3"/>
        <v>0</v>
      </c>
      <c r="AE23" s="42">
        <f t="shared" si="4"/>
        <v>0</v>
      </c>
      <c r="AF23" s="42">
        <f t="shared" si="5"/>
        <v>0</v>
      </c>
      <c r="AG23" s="43">
        <f>'30.06.2018'!AM23</f>
        <v>1.3300027231404095</v>
      </c>
      <c r="AH23" s="43">
        <f t="shared" si="6"/>
        <v>1.0803619386026526</v>
      </c>
      <c r="AI23" s="43">
        <f>'30.06.2018'!AO23</f>
        <v>1.3299792501634407</v>
      </c>
      <c r="AJ23" s="43">
        <f t="shared" si="1"/>
        <v>1.621903520208605</v>
      </c>
    </row>
    <row r="24" spans="1:36" x14ac:dyDescent="0.25">
      <c r="A24" s="50" t="s">
        <v>45</v>
      </c>
      <c r="B24" s="42">
        <v>86.745000000000005</v>
      </c>
      <c r="C24" s="42">
        <v>30.204999999999998</v>
      </c>
      <c r="D24" s="42">
        <v>1.0680000000000001</v>
      </c>
      <c r="E24" s="42">
        <v>75.878</v>
      </c>
      <c r="F24" s="42">
        <v>31.818999999999999</v>
      </c>
      <c r="G24" s="42">
        <v>0</v>
      </c>
      <c r="H24" s="42"/>
      <c r="I24" s="42">
        <v>1.1100000000000001</v>
      </c>
      <c r="J24" s="42">
        <v>1.1100000000000001</v>
      </c>
      <c r="K24" s="42">
        <v>1.42</v>
      </c>
      <c r="L24" s="42">
        <v>1.42</v>
      </c>
      <c r="M24" s="42">
        <v>1.3320000000000001</v>
      </c>
      <c r="N24" s="42">
        <v>1.3320000000000001</v>
      </c>
      <c r="O24" s="42">
        <v>1.704</v>
      </c>
      <c r="P24" s="42">
        <v>1.704</v>
      </c>
      <c r="Q24" s="42">
        <v>94.081999999999994</v>
      </c>
      <c r="R24" s="42">
        <v>32.622</v>
      </c>
      <c r="S24" s="42">
        <v>1.151</v>
      </c>
      <c r="T24" s="42">
        <v>104.221</v>
      </c>
      <c r="U24" s="42">
        <v>43.646000000000001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f t="shared" si="2"/>
        <v>0</v>
      </c>
      <c r="AD24" s="42">
        <f t="shared" si="3"/>
        <v>0</v>
      </c>
      <c r="AE24" s="42">
        <f t="shared" si="4"/>
        <v>0</v>
      </c>
      <c r="AF24" s="42">
        <f t="shared" si="5"/>
        <v>0</v>
      </c>
      <c r="AG24" s="43">
        <f>'30.06.2018'!AM24</f>
        <v>0.95264062635426006</v>
      </c>
      <c r="AH24" s="43">
        <f t="shared" si="6"/>
        <v>1.373533830622842</v>
      </c>
      <c r="AI24" s="43">
        <f>'30.06.2018'!AO24</f>
        <v>0.9773293662903062</v>
      </c>
      <c r="AJ24" s="43">
        <f t="shared" si="1"/>
        <v>1.3716961563845502</v>
      </c>
    </row>
    <row r="25" spans="1:36" x14ac:dyDescent="0.25">
      <c r="A25" s="50" t="s">
        <v>46</v>
      </c>
      <c r="B25" s="42">
        <v>65.808000000000007</v>
      </c>
      <c r="C25" s="42">
        <v>30.744</v>
      </c>
      <c r="D25" s="42">
        <v>0</v>
      </c>
      <c r="E25" s="42">
        <v>62.63</v>
      </c>
      <c r="F25" s="42">
        <v>20.655000000000001</v>
      </c>
      <c r="G25" s="42"/>
      <c r="H25" s="42"/>
      <c r="I25" s="42">
        <v>0.89</v>
      </c>
      <c r="J25" s="42">
        <v>1.28</v>
      </c>
      <c r="K25" s="42">
        <v>0.89</v>
      </c>
      <c r="L25" s="42">
        <v>1.28</v>
      </c>
      <c r="M25" s="42">
        <v>1.0680000000000001</v>
      </c>
      <c r="N25" s="42">
        <v>1.536</v>
      </c>
      <c r="O25" s="42">
        <v>1.0680000000000001</v>
      </c>
      <c r="P25" s="42">
        <v>1.536</v>
      </c>
      <c r="Q25" s="42">
        <v>58.569000000000003</v>
      </c>
      <c r="R25" s="42">
        <v>39.351999999999997</v>
      </c>
      <c r="S25" s="42">
        <v>0</v>
      </c>
      <c r="T25" s="42">
        <v>56.006</v>
      </c>
      <c r="U25" s="42">
        <v>30.353000000000002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f t="shared" si="2"/>
        <v>0</v>
      </c>
      <c r="AD25" s="42">
        <f t="shared" si="3"/>
        <v>0</v>
      </c>
      <c r="AE25" s="42">
        <f t="shared" si="4"/>
        <v>0</v>
      </c>
      <c r="AF25" s="42">
        <f t="shared" si="5"/>
        <v>0</v>
      </c>
      <c r="AG25" s="43">
        <f>'30.06.2018'!AM25</f>
        <v>0.87477073552547169</v>
      </c>
      <c r="AH25" s="43">
        <f t="shared" si="6"/>
        <v>0.8942359891425834</v>
      </c>
      <c r="AI25" s="43">
        <f>'30.06.2018'!AO25</f>
        <v>0.68642956972904823</v>
      </c>
      <c r="AJ25" s="43">
        <f t="shared" si="1"/>
        <v>1.469523117889131</v>
      </c>
    </row>
    <row r="26" spans="1:36" x14ac:dyDescent="0.25">
      <c r="A26" s="50" t="s">
        <v>47</v>
      </c>
      <c r="B26" s="42">
        <v>583.51300000000003</v>
      </c>
      <c r="C26" s="42">
        <v>489.33699999999999</v>
      </c>
      <c r="D26" s="42">
        <v>0</v>
      </c>
      <c r="E26" s="42">
        <v>571.53099999999995</v>
      </c>
      <c r="F26" s="42">
        <v>513.67399999999998</v>
      </c>
      <c r="G26" s="42">
        <v>0</v>
      </c>
      <c r="H26" s="42"/>
      <c r="I26" s="42">
        <v>0.75</v>
      </c>
      <c r="J26" s="42">
        <v>0.75</v>
      </c>
      <c r="K26" s="42">
        <v>1.24</v>
      </c>
      <c r="L26" s="42">
        <v>1.24</v>
      </c>
      <c r="M26" s="42">
        <v>0.9</v>
      </c>
      <c r="N26" s="42">
        <v>0.9</v>
      </c>
      <c r="O26" s="42">
        <v>1.49</v>
      </c>
      <c r="P26" s="42">
        <v>1.49</v>
      </c>
      <c r="Q26" s="42">
        <v>441.22699999999998</v>
      </c>
      <c r="R26" s="42">
        <v>321.84500000000003</v>
      </c>
      <c r="S26" s="42">
        <v>0</v>
      </c>
      <c r="T26" s="42">
        <v>703.88400000000001</v>
      </c>
      <c r="U26" s="42">
        <v>570.30499999999995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f t="shared" si="2"/>
        <v>0</v>
      </c>
      <c r="AD26" s="42">
        <f t="shared" si="3"/>
        <v>0</v>
      </c>
      <c r="AE26" s="42">
        <f t="shared" si="4"/>
        <v>0</v>
      </c>
      <c r="AF26" s="42">
        <f t="shared" si="5"/>
        <v>0</v>
      </c>
      <c r="AG26" s="43">
        <f>'30.06.2018'!AM26</f>
        <v>1.5134848700548884</v>
      </c>
      <c r="AH26" s="43">
        <f t="shared" si="6"/>
        <v>1.2315762399589876</v>
      </c>
      <c r="AI26" s="43">
        <f>'30.06.2018'!AO26</f>
        <v>1.5585255749475704</v>
      </c>
      <c r="AJ26" s="43">
        <f t="shared" si="1"/>
        <v>1.1102469659745284</v>
      </c>
    </row>
    <row r="27" spans="1:36" x14ac:dyDescent="0.25">
      <c r="A27" s="50" t="s">
        <v>48</v>
      </c>
      <c r="B27" s="42">
        <v>34.863</v>
      </c>
      <c r="C27" s="42">
        <v>12.739000000000001</v>
      </c>
      <c r="D27" s="42">
        <v>0</v>
      </c>
      <c r="E27" s="42">
        <v>41.622</v>
      </c>
      <c r="F27" s="42">
        <v>103.999</v>
      </c>
      <c r="G27" s="42">
        <v>0</v>
      </c>
      <c r="H27" s="42"/>
      <c r="I27" s="42">
        <v>0.95</v>
      </c>
      <c r="J27" s="42">
        <v>1.05</v>
      </c>
      <c r="K27" s="42">
        <v>1.2</v>
      </c>
      <c r="L27" s="42">
        <v>1.35</v>
      </c>
      <c r="M27" s="42">
        <v>1.1399999999999999</v>
      </c>
      <c r="N27" s="42">
        <v>1.26</v>
      </c>
      <c r="O27" s="42">
        <v>1.44</v>
      </c>
      <c r="P27" s="42">
        <v>1.62</v>
      </c>
      <c r="Q27" s="42">
        <v>33.119</v>
      </c>
      <c r="R27" s="42">
        <v>13.375999999999999</v>
      </c>
      <c r="S27" s="42">
        <v>0</v>
      </c>
      <c r="T27" s="42">
        <v>49.945999999999998</v>
      </c>
      <c r="U27" s="42">
        <v>151.82400000000001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f t="shared" si="2"/>
        <v>0</v>
      </c>
      <c r="AD27" s="42">
        <f t="shared" si="3"/>
        <v>0</v>
      </c>
      <c r="AE27" s="42">
        <f t="shared" si="4"/>
        <v>0</v>
      </c>
      <c r="AF27" s="42">
        <f t="shared" si="5"/>
        <v>0</v>
      </c>
      <c r="AG27" s="43">
        <f>'30.06.2018'!AM27</f>
        <v>0.74655435618158783</v>
      </c>
      <c r="AH27" s="43">
        <f t="shared" si="6"/>
        <v>1.199990389697756</v>
      </c>
      <c r="AI27" s="43">
        <f>'30.06.2018'!AO27</f>
        <v>0.98881001408908631</v>
      </c>
      <c r="AJ27" s="43">
        <f>(U27+V27+AA27+AB27)/(F27+G27)</f>
        <v>1.4598601909633748</v>
      </c>
    </row>
    <row r="28" spans="1:36" x14ac:dyDescent="0.25">
      <c r="A28" s="60" t="s">
        <v>49</v>
      </c>
      <c r="B28" s="42">
        <v>86.088999999999999</v>
      </c>
      <c r="C28" s="42">
        <v>29.715</v>
      </c>
      <c r="D28" s="42">
        <v>1.278</v>
      </c>
      <c r="E28" s="42">
        <v>82.031999999999996</v>
      </c>
      <c r="F28" s="42">
        <v>161.767</v>
      </c>
      <c r="G28" s="42">
        <v>6.4000000000000001E-2</v>
      </c>
      <c r="H28" s="42"/>
      <c r="I28" s="42">
        <v>0.62</v>
      </c>
      <c r="J28" s="42">
        <v>0.9</v>
      </c>
      <c r="K28" s="42">
        <v>1.22</v>
      </c>
      <c r="L28" s="42">
        <v>1.38</v>
      </c>
      <c r="M28" s="42">
        <f>I28*1.2</f>
        <v>0.74399999999999999</v>
      </c>
      <c r="N28" s="42">
        <f>J28*1.2</f>
        <v>1.08</v>
      </c>
      <c r="O28" s="42">
        <f>K28*1.2</f>
        <v>1.464</v>
      </c>
      <c r="P28" s="42">
        <f>L28*1.2</f>
        <v>1.6559999999999999</v>
      </c>
      <c r="Q28" s="42">
        <v>53.636000000000003</v>
      </c>
      <c r="R28" s="42">
        <v>26.614999999999998</v>
      </c>
      <c r="S28" s="42">
        <v>1.1499999999999999</v>
      </c>
      <c r="T28" s="42">
        <v>100.179</v>
      </c>
      <c r="U28" s="42">
        <v>239.465</v>
      </c>
      <c r="V28" s="42">
        <v>8.7999999999999995E-2</v>
      </c>
      <c r="W28" s="42"/>
      <c r="X28" s="42"/>
      <c r="Y28" s="42"/>
      <c r="Z28" s="42"/>
      <c r="AA28" s="42"/>
      <c r="AB28" s="42"/>
      <c r="AC28" s="42">
        <f t="shared" si="2"/>
        <v>0</v>
      </c>
      <c r="AD28" s="42">
        <f t="shared" si="3"/>
        <v>0</v>
      </c>
      <c r="AE28" s="42">
        <f t="shared" si="4"/>
        <v>0</v>
      </c>
      <c r="AF28" s="42">
        <f t="shared" si="5"/>
        <v>0</v>
      </c>
      <c r="AG28" s="43">
        <f>'30.06.2018'!AM28</f>
        <v>1.1999982129055029</v>
      </c>
      <c r="AH28" s="43">
        <f t="shared" si="6"/>
        <v>1.221218548858982</v>
      </c>
      <c r="AI28" s="43">
        <f>'30.06.2018'!AO28</f>
        <v>1.1999979881502048</v>
      </c>
      <c r="AJ28" s="43">
        <f t="shared" ref="AJ28:AJ46" si="15">(U28+V28+AA28+AB28)/(F28+G28)</f>
        <v>1.4802664508036163</v>
      </c>
    </row>
    <row r="29" spans="1:36" x14ac:dyDescent="0.25">
      <c r="A29" s="50" t="s">
        <v>50</v>
      </c>
      <c r="B29" s="42">
        <v>202.804</v>
      </c>
      <c r="C29" s="42">
        <v>88.013999999999996</v>
      </c>
      <c r="D29" s="42">
        <v>0</v>
      </c>
      <c r="E29" s="42">
        <v>201.33500000000001</v>
      </c>
      <c r="F29" s="42">
        <v>364.75099999999998</v>
      </c>
      <c r="G29" s="42">
        <v>0</v>
      </c>
      <c r="H29" s="42"/>
      <c r="I29" s="42">
        <v>0.76400000000000001</v>
      </c>
      <c r="J29" s="42">
        <v>0.76400000000000001</v>
      </c>
      <c r="K29" s="42">
        <v>0.64500000000000002</v>
      </c>
      <c r="L29" s="42">
        <v>0.64500000000000002</v>
      </c>
      <c r="M29" s="42">
        <v>0.91700000000000004</v>
      </c>
      <c r="N29" s="42">
        <v>0.91700000000000004</v>
      </c>
      <c r="O29" s="42">
        <v>0.77400000000000002</v>
      </c>
      <c r="P29" s="42">
        <v>0.77400000000000002</v>
      </c>
      <c r="Q29" s="42">
        <v>154.94200000000001</v>
      </c>
      <c r="R29" s="42">
        <v>67.242999999999995</v>
      </c>
      <c r="S29" s="42">
        <v>0</v>
      </c>
      <c r="T29" s="42">
        <v>129.86099999999999</v>
      </c>
      <c r="U29" s="42">
        <v>235.26400000000001</v>
      </c>
      <c r="V29" s="42">
        <v>0</v>
      </c>
      <c r="W29" s="42"/>
      <c r="X29" s="42"/>
      <c r="Y29" s="42"/>
      <c r="Z29" s="42"/>
      <c r="AA29" s="42"/>
      <c r="AB29" s="42"/>
      <c r="AC29" s="42">
        <f t="shared" si="2"/>
        <v>0</v>
      </c>
      <c r="AD29" s="42">
        <f t="shared" si="3"/>
        <v>0</v>
      </c>
      <c r="AE29" s="42">
        <f t="shared" si="4"/>
        <v>0</v>
      </c>
      <c r="AF29" s="42">
        <f t="shared" si="5"/>
        <v>0</v>
      </c>
      <c r="AG29" s="43">
        <f>'30.06.2018'!AM29</f>
        <v>0.75997384635843779</v>
      </c>
      <c r="AH29" s="43">
        <f t="shared" si="6"/>
        <v>0.64499962748652739</v>
      </c>
      <c r="AI29" s="43">
        <f>'30.06.2018'!AO29</f>
        <v>0.76000996684108635</v>
      </c>
      <c r="AJ29" s="43">
        <f t="shared" si="15"/>
        <v>0.64499891706945289</v>
      </c>
    </row>
    <row r="30" spans="1:36" x14ac:dyDescent="0.25">
      <c r="A30" s="50" t="s">
        <v>51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3">
        <f>'30.06.2018'!AM30</f>
        <v>2.0899714109535292</v>
      </c>
      <c r="AH30" s="43" t="e">
        <f t="shared" ref="AH30" si="16">(T30+Z30)/E30</f>
        <v>#DIV/0!</v>
      </c>
      <c r="AI30" s="43">
        <f>'30.06.2018'!AO30</f>
        <v>2.139865665744765</v>
      </c>
      <c r="AJ30" s="43"/>
    </row>
    <row r="31" spans="1:36" x14ac:dyDescent="0.25">
      <c r="A31" s="50" t="s">
        <v>52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3">
        <f>'30.06.2018'!AM31</f>
        <v>0.96087912087912086</v>
      </c>
      <c r="AH31" s="43" t="e">
        <f t="shared" ref="AH31" si="17">(T31+Z31)/E31</f>
        <v>#DIV/0!</v>
      </c>
      <c r="AI31" s="43">
        <f>'30.06.2018'!AO31</f>
        <v>0.95498263425060115</v>
      </c>
      <c r="AJ31" s="43"/>
    </row>
    <row r="32" spans="1:36" x14ac:dyDescent="0.25">
      <c r="A32" s="50" t="s">
        <v>53</v>
      </c>
      <c r="B32" s="42">
        <v>82.738</v>
      </c>
      <c r="C32" s="42">
        <v>47.920999999999999</v>
      </c>
      <c r="D32" s="42">
        <v>0</v>
      </c>
      <c r="E32" s="42">
        <v>78.588999999999999</v>
      </c>
      <c r="F32" s="42">
        <v>75.173000000000002</v>
      </c>
      <c r="G32" s="42">
        <v>0</v>
      </c>
      <c r="H32" s="42"/>
      <c r="I32" s="42">
        <v>0.71</v>
      </c>
      <c r="J32" s="42">
        <v>0.71</v>
      </c>
      <c r="K32" s="42">
        <v>0.94</v>
      </c>
      <c r="L32" s="42">
        <v>0.94</v>
      </c>
      <c r="M32" s="42">
        <v>0.85</v>
      </c>
      <c r="N32" s="42">
        <v>0.85</v>
      </c>
      <c r="O32" s="42">
        <v>1.1299999999999999</v>
      </c>
      <c r="P32" s="42">
        <v>1.1299999999999999</v>
      </c>
      <c r="Q32" s="42">
        <v>60.081000000000003</v>
      </c>
      <c r="R32" s="42">
        <v>34.343000000000004</v>
      </c>
      <c r="S32" s="42">
        <v>0</v>
      </c>
      <c r="T32" s="42">
        <v>71.887</v>
      </c>
      <c r="U32" s="42">
        <v>70.387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f t="shared" si="2"/>
        <v>0</v>
      </c>
      <c r="AD32" s="42">
        <f t="shared" si="3"/>
        <v>0</v>
      </c>
      <c r="AE32" s="42">
        <f t="shared" si="4"/>
        <v>0</v>
      </c>
      <c r="AF32" s="42">
        <f t="shared" si="5"/>
        <v>0</v>
      </c>
      <c r="AG32" s="43">
        <f>'30.06.2018'!AM32</f>
        <v>1.2722125273827645</v>
      </c>
      <c r="AH32" s="43">
        <f t="shared" si="6"/>
        <v>0.91472088969194165</v>
      </c>
      <c r="AI32" s="43">
        <f>'30.06.2018'!AO32</f>
        <v>1.4436472270452456</v>
      </c>
      <c r="AJ32" s="43">
        <f t="shared" si="15"/>
        <v>0.93633352400462933</v>
      </c>
    </row>
    <row r="33" spans="1:36" x14ac:dyDescent="0.25">
      <c r="A33" s="50" t="s">
        <v>54</v>
      </c>
      <c r="B33" s="42">
        <v>64.039000000000001</v>
      </c>
      <c r="C33" s="42">
        <v>43.48</v>
      </c>
      <c r="D33" s="42"/>
      <c r="E33" s="42">
        <v>50.304000000000002</v>
      </c>
      <c r="F33" s="42">
        <v>116.218</v>
      </c>
      <c r="G33" s="42"/>
      <c r="H33" s="42"/>
      <c r="I33" s="42">
        <v>1.1399999999999999</v>
      </c>
      <c r="J33" s="42">
        <v>1.29</v>
      </c>
      <c r="K33" s="42">
        <v>1.1399999999999999</v>
      </c>
      <c r="L33" s="42">
        <v>2</v>
      </c>
      <c r="M33" s="42">
        <v>1.3680000000000001</v>
      </c>
      <c r="N33" s="42">
        <v>1.548</v>
      </c>
      <c r="O33" s="42">
        <v>1.3680000000000001</v>
      </c>
      <c r="P33" s="42">
        <v>2.4</v>
      </c>
      <c r="Q33" s="42">
        <v>72.759</v>
      </c>
      <c r="R33" s="42">
        <v>56.183</v>
      </c>
      <c r="S33" s="42"/>
      <c r="T33" s="42">
        <v>57.56</v>
      </c>
      <c r="U33" s="42">
        <v>232.012</v>
      </c>
      <c r="V33" s="42"/>
      <c r="W33" s="42"/>
      <c r="X33" s="42"/>
      <c r="Y33" s="42"/>
      <c r="Z33" s="42"/>
      <c r="AA33" s="42"/>
      <c r="AB33" s="42"/>
      <c r="AC33" s="42">
        <v>0</v>
      </c>
      <c r="AD33" s="42">
        <v>0</v>
      </c>
      <c r="AE33" s="42">
        <v>0</v>
      </c>
      <c r="AF33" s="42">
        <v>0</v>
      </c>
      <c r="AG33" s="43">
        <f>'30.06.2018'!AM33</f>
        <v>0.93007886665693007</v>
      </c>
      <c r="AH33" s="43">
        <f t="shared" si="6"/>
        <v>1.1442430025445292</v>
      </c>
      <c r="AI33" s="43">
        <f>'30.06.2018'!AO33</f>
        <v>1.0353884171841337</v>
      </c>
      <c r="AJ33" s="43">
        <f t="shared" si="15"/>
        <v>1.9963516839043864</v>
      </c>
    </row>
    <row r="34" spans="1:36" x14ac:dyDescent="0.25">
      <c r="A34" s="50" t="s">
        <v>55</v>
      </c>
      <c r="B34" s="42">
        <v>279.01499999999999</v>
      </c>
      <c r="C34" s="42">
        <v>35.755000000000003</v>
      </c>
      <c r="D34" s="42">
        <v>0</v>
      </c>
      <c r="E34" s="42">
        <v>278.822</v>
      </c>
      <c r="F34" s="42">
        <v>89.075999999999993</v>
      </c>
      <c r="G34" s="42">
        <v>0</v>
      </c>
      <c r="H34" s="42">
        <v>331.53100000000001</v>
      </c>
      <c r="I34" s="42">
        <v>0.77</v>
      </c>
      <c r="J34" s="42">
        <v>0.89</v>
      </c>
      <c r="K34" s="42">
        <v>0.59</v>
      </c>
      <c r="L34" s="42">
        <v>0.75</v>
      </c>
      <c r="M34" s="42">
        <v>0.92400000000000004</v>
      </c>
      <c r="N34" s="42">
        <v>1.0680000000000001</v>
      </c>
      <c r="O34" s="42">
        <v>0.70799999999999996</v>
      </c>
      <c r="P34" s="42">
        <v>0.9</v>
      </c>
      <c r="Q34" s="42">
        <v>212.327</v>
      </c>
      <c r="R34" s="42">
        <v>31.821999999999999</v>
      </c>
      <c r="S34" s="42">
        <v>0</v>
      </c>
      <c r="T34" s="42">
        <v>162.58099999999999</v>
      </c>
      <c r="U34" s="42">
        <v>76.38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f t="shared" si="2"/>
        <v>0</v>
      </c>
      <c r="AD34" s="42">
        <f t="shared" si="3"/>
        <v>0</v>
      </c>
      <c r="AE34" s="42">
        <f t="shared" si="4"/>
        <v>0</v>
      </c>
      <c r="AF34" s="42">
        <f t="shared" si="5"/>
        <v>0</v>
      </c>
      <c r="AG34" s="43">
        <f>'30.06.2018'!AM34</f>
        <v>1.119997953781029</v>
      </c>
      <c r="AH34" s="43">
        <f t="shared" si="6"/>
        <v>0.58309961193879967</v>
      </c>
      <c r="AI34" s="43">
        <f>'30.06.2018'!AO34</f>
        <v>1.6915669681937553</v>
      </c>
      <c r="AJ34" s="43">
        <f t="shared" si="15"/>
        <v>0.85747002559612018</v>
      </c>
    </row>
    <row r="35" spans="1:36" x14ac:dyDescent="0.25">
      <c r="A35" s="50" t="s">
        <v>56</v>
      </c>
      <c r="B35" s="42">
        <v>85.986000000000004</v>
      </c>
      <c r="C35" s="42">
        <v>22.3</v>
      </c>
      <c r="D35" s="42">
        <v>0</v>
      </c>
      <c r="E35" s="42">
        <v>74.53</v>
      </c>
      <c r="F35" s="42">
        <v>21.016999999999999</v>
      </c>
      <c r="G35" s="42">
        <v>0</v>
      </c>
      <c r="H35" s="42">
        <v>87.019000000000005</v>
      </c>
      <c r="I35" s="42">
        <v>0.89</v>
      </c>
      <c r="J35" s="42">
        <v>1.69</v>
      </c>
      <c r="K35" s="42">
        <v>1.32</v>
      </c>
      <c r="L35" s="42">
        <v>2.5299999999999998</v>
      </c>
      <c r="M35" s="42">
        <v>1.0680000000000001</v>
      </c>
      <c r="N35" s="42">
        <v>2.028</v>
      </c>
      <c r="O35" s="42">
        <v>1.5840000000000001</v>
      </c>
      <c r="P35" s="42">
        <v>3.036</v>
      </c>
      <c r="Q35" s="42">
        <v>78.753</v>
      </c>
      <c r="R35" s="42">
        <v>34.359000000000002</v>
      </c>
      <c r="S35" s="42"/>
      <c r="T35" s="42">
        <v>101.633</v>
      </c>
      <c r="U35" s="42">
        <v>48.17</v>
      </c>
      <c r="V35" s="42"/>
      <c r="W35" s="42"/>
      <c r="X35" s="42"/>
      <c r="Y35" s="42"/>
      <c r="Z35" s="42"/>
      <c r="AA35" s="42"/>
      <c r="AB35" s="42"/>
      <c r="AC35" s="42">
        <f t="shared" si="2"/>
        <v>0</v>
      </c>
      <c r="AD35" s="42">
        <f t="shared" si="3"/>
        <v>0</v>
      </c>
      <c r="AE35" s="42">
        <f t="shared" si="4"/>
        <v>0</v>
      </c>
      <c r="AF35" s="42">
        <f t="shared" si="5"/>
        <v>0</v>
      </c>
      <c r="AG35" s="43">
        <f>'30.06.2018'!AM35</f>
        <v>0.95006192035222947</v>
      </c>
      <c r="AH35" s="43">
        <f t="shared" si="6"/>
        <v>1.3636522205823158</v>
      </c>
      <c r="AI35" s="43">
        <f>'30.06.2018'!AO35</f>
        <v>2.3200003480027021</v>
      </c>
      <c r="AJ35" s="43">
        <f t="shared" si="15"/>
        <v>2.2919541323690349</v>
      </c>
    </row>
    <row r="36" spans="1:36" x14ac:dyDescent="0.25">
      <c r="A36" s="50" t="s">
        <v>57</v>
      </c>
      <c r="B36" s="42">
        <v>6860</v>
      </c>
      <c r="C36" s="42">
        <v>2735</v>
      </c>
      <c r="D36" s="42">
        <v>0</v>
      </c>
      <c r="E36" s="42">
        <v>6832</v>
      </c>
      <c r="F36" s="42">
        <v>5116</v>
      </c>
      <c r="G36" s="42">
        <v>0</v>
      </c>
      <c r="H36" s="42">
        <v>10903</v>
      </c>
      <c r="I36" s="42">
        <v>0.95</v>
      </c>
      <c r="J36" s="42">
        <v>2.3199999999999998</v>
      </c>
      <c r="K36" s="42">
        <v>0.78</v>
      </c>
      <c r="L36" s="42">
        <v>1.72</v>
      </c>
      <c r="M36" s="42">
        <v>1.1399999999999999</v>
      </c>
      <c r="N36" s="42">
        <v>2.78</v>
      </c>
      <c r="O36" s="42">
        <v>0.94</v>
      </c>
      <c r="P36" s="42">
        <v>2.06</v>
      </c>
      <c r="Q36" s="42">
        <v>6517</v>
      </c>
      <c r="R36" s="42">
        <v>5806</v>
      </c>
      <c r="S36" s="42">
        <v>0</v>
      </c>
      <c r="T36" s="42">
        <v>5329</v>
      </c>
      <c r="U36" s="42">
        <v>7493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f t="shared" si="2"/>
        <v>0</v>
      </c>
      <c r="AD36" s="42">
        <f t="shared" si="3"/>
        <v>0</v>
      </c>
      <c r="AE36" s="42">
        <f t="shared" si="4"/>
        <v>0</v>
      </c>
      <c r="AF36" s="42">
        <f t="shared" si="5"/>
        <v>0</v>
      </c>
      <c r="AG36" s="43">
        <f>'30.06.2018'!AM36</f>
        <v>0.90000129147240771</v>
      </c>
      <c r="AH36" s="43">
        <f t="shared" si="6"/>
        <v>0.78000585480093676</v>
      </c>
      <c r="AI36" s="43">
        <f>'30.06.2018'!AO36</f>
        <v>1.0499958045478701</v>
      </c>
      <c r="AJ36" s="43">
        <f t="shared" si="15"/>
        <v>1.4646207974980454</v>
      </c>
    </row>
    <row r="37" spans="1:36" x14ac:dyDescent="0.25">
      <c r="A37" s="50" t="s">
        <v>58</v>
      </c>
      <c r="B37" s="42">
        <v>63.982999999999997</v>
      </c>
      <c r="C37" s="42">
        <v>39.924999999999997</v>
      </c>
      <c r="D37" s="42">
        <v>0</v>
      </c>
      <c r="E37" s="42">
        <v>56.715000000000003</v>
      </c>
      <c r="F37" s="42">
        <v>39.075000000000003</v>
      </c>
      <c r="G37" s="42">
        <v>0</v>
      </c>
      <c r="H37" s="42"/>
      <c r="I37" s="42">
        <v>0.89</v>
      </c>
      <c r="J37" s="42">
        <v>1.05</v>
      </c>
      <c r="K37" s="42">
        <v>1.1299999999999999</v>
      </c>
      <c r="L37" s="42">
        <v>1.33</v>
      </c>
      <c r="M37" s="42">
        <v>1.07</v>
      </c>
      <c r="N37" s="42">
        <v>1.26</v>
      </c>
      <c r="O37" s="42">
        <v>1.35</v>
      </c>
      <c r="P37" s="42">
        <v>1.59</v>
      </c>
      <c r="Q37" s="42">
        <v>57.072000000000003</v>
      </c>
      <c r="R37" s="42">
        <v>41.920999999999999</v>
      </c>
      <c r="S37" s="42">
        <v>0</v>
      </c>
      <c r="T37" s="42">
        <v>63.807000000000002</v>
      </c>
      <c r="U37" s="42">
        <v>51.774999999999999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f t="shared" si="2"/>
        <v>0</v>
      </c>
      <c r="AD37" s="42">
        <f t="shared" si="3"/>
        <v>0</v>
      </c>
      <c r="AE37" s="42">
        <f t="shared" si="4"/>
        <v>0</v>
      </c>
      <c r="AF37" s="42">
        <f t="shared" si="5"/>
        <v>0</v>
      </c>
      <c r="AG37" s="43">
        <f>'30.06.2018'!AM37</f>
        <v>0.61694307062017484</v>
      </c>
      <c r="AH37" s="43">
        <f t="shared" si="6"/>
        <v>1.125046284051838</v>
      </c>
      <c r="AI37" s="43">
        <f>'30.06.2018'!AO37</f>
        <v>0.61597321624694346</v>
      </c>
      <c r="AJ37" s="43">
        <f t="shared" si="15"/>
        <v>1.3250159948816378</v>
      </c>
    </row>
    <row r="38" spans="1:36" x14ac:dyDescent="0.25">
      <c r="A38" s="50" t="s">
        <v>59</v>
      </c>
      <c r="B38" s="57">
        <v>1423.1279999999999</v>
      </c>
      <c r="C38" s="42">
        <v>744.68799999999999</v>
      </c>
      <c r="D38" s="42">
        <v>0</v>
      </c>
      <c r="E38" s="42">
        <v>1425.3440000000001</v>
      </c>
      <c r="F38" s="42">
        <v>959.87400000000002</v>
      </c>
      <c r="G38" s="42">
        <v>0</v>
      </c>
      <c r="H38" s="42">
        <v>1802.748</v>
      </c>
      <c r="I38" s="42">
        <v>0.57999999999999996</v>
      </c>
      <c r="J38" s="42">
        <v>0.57999999999999996</v>
      </c>
      <c r="K38" s="42">
        <v>1</v>
      </c>
      <c r="L38" s="42">
        <v>1</v>
      </c>
      <c r="M38" s="42">
        <v>0.69599999999999995</v>
      </c>
      <c r="N38" s="42">
        <v>0.69599999999999995</v>
      </c>
      <c r="O38" s="42">
        <v>1.2</v>
      </c>
      <c r="P38" s="42">
        <v>1.2</v>
      </c>
      <c r="Q38" s="42">
        <v>826.00599999999997</v>
      </c>
      <c r="R38" s="42">
        <v>432.24200000000002</v>
      </c>
      <c r="S38" s="42">
        <v>0</v>
      </c>
      <c r="T38" s="42">
        <v>1425.355</v>
      </c>
      <c r="U38" s="42">
        <v>1272.337</v>
      </c>
      <c r="V38" s="42"/>
      <c r="W38" s="42"/>
      <c r="X38" s="42"/>
      <c r="Y38" s="42"/>
      <c r="Z38" s="42"/>
      <c r="AA38" s="42"/>
      <c r="AB38" s="42"/>
      <c r="AC38" s="42">
        <f t="shared" si="2"/>
        <v>0</v>
      </c>
      <c r="AD38" s="42">
        <f t="shared" si="3"/>
        <v>0</v>
      </c>
      <c r="AE38" s="42">
        <f t="shared" si="4"/>
        <v>0</v>
      </c>
      <c r="AF38" s="42">
        <f t="shared" si="5"/>
        <v>0</v>
      </c>
      <c r="AG38" s="43">
        <f>'30.06.2018'!AM38</f>
        <v>1.3747020416623486</v>
      </c>
      <c r="AH38" s="43">
        <f t="shared" si="6"/>
        <v>1.0000077174352295</v>
      </c>
      <c r="AI38" s="43">
        <f>'30.06.2018'!AO38</f>
        <v>1.6436666666666666</v>
      </c>
      <c r="AJ38" s="43">
        <f t="shared" si="15"/>
        <v>1.3255250168251249</v>
      </c>
    </row>
    <row r="39" spans="1:36" x14ac:dyDescent="0.25">
      <c r="A39" s="50" t="s">
        <v>60</v>
      </c>
      <c r="B39" s="42">
        <v>20.646000000000001</v>
      </c>
      <c r="C39" s="42">
        <v>6.5039999999999996</v>
      </c>
      <c r="D39" s="42">
        <v>0</v>
      </c>
      <c r="E39" s="42">
        <v>19.945</v>
      </c>
      <c r="F39" s="42">
        <v>6.3179999999999996</v>
      </c>
      <c r="G39" s="42">
        <v>0</v>
      </c>
      <c r="H39" s="42"/>
      <c r="I39" s="42">
        <v>0.70399999999999996</v>
      </c>
      <c r="J39" s="42">
        <v>0.70399999999999996</v>
      </c>
      <c r="K39" s="42">
        <v>1.3540000000000001</v>
      </c>
      <c r="L39" s="42">
        <v>1.3540000000000001</v>
      </c>
      <c r="M39" s="42">
        <v>0.84</v>
      </c>
      <c r="N39" s="42">
        <v>0.84</v>
      </c>
      <c r="O39" s="42">
        <v>1.62</v>
      </c>
      <c r="P39" s="42">
        <v>1.62</v>
      </c>
      <c r="Q39" s="42">
        <v>14.535</v>
      </c>
      <c r="R39" s="42">
        <v>4.5789999999999997</v>
      </c>
      <c r="S39" s="42">
        <v>0</v>
      </c>
      <c r="T39" s="42">
        <v>27.006</v>
      </c>
      <c r="U39" s="42">
        <v>8.5540000000000003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f t="shared" si="2"/>
        <v>0</v>
      </c>
      <c r="AD39" s="42">
        <f t="shared" si="3"/>
        <v>0</v>
      </c>
      <c r="AE39" s="42">
        <f t="shared" si="4"/>
        <v>0</v>
      </c>
      <c r="AF39" s="42">
        <f t="shared" si="5"/>
        <v>0</v>
      </c>
      <c r="AG39" s="43">
        <f>'30.06.2018'!AM39</f>
        <v>1.3608645652109812</v>
      </c>
      <c r="AH39" s="43">
        <f t="shared" si="6"/>
        <v>1.3540235648032088</v>
      </c>
      <c r="AI39" s="43">
        <f>'30.06.2018'!AO39</f>
        <v>1.3608430393788131</v>
      </c>
      <c r="AJ39" s="43">
        <f t="shared" si="15"/>
        <v>1.3539094650205763</v>
      </c>
    </row>
    <row r="40" spans="1:36" x14ac:dyDescent="0.25">
      <c r="A40" s="50" t="s">
        <v>61</v>
      </c>
      <c r="B40" s="42">
        <v>69.224000000000004</v>
      </c>
      <c r="C40" s="42">
        <v>16.905999999999999</v>
      </c>
      <c r="D40" s="42">
        <v>3.0870000000000002</v>
      </c>
      <c r="E40" s="42">
        <v>75.018000000000001</v>
      </c>
      <c r="F40" s="42">
        <v>16.988</v>
      </c>
      <c r="G40" s="42">
        <v>17.923999999999999</v>
      </c>
      <c r="H40" s="42"/>
      <c r="I40" s="42">
        <v>0.80400000000000005</v>
      </c>
      <c r="J40" s="42">
        <v>0.96299999999999997</v>
      </c>
      <c r="K40" s="42">
        <v>0.90300000000000002</v>
      </c>
      <c r="L40" s="42">
        <v>1.052</v>
      </c>
      <c r="M40" s="42">
        <v>0.96499999999999997</v>
      </c>
      <c r="N40" s="42">
        <v>1.1559999999999999</v>
      </c>
      <c r="O40" s="42">
        <v>1.0840000000000001</v>
      </c>
      <c r="P40" s="42">
        <v>1.262</v>
      </c>
      <c r="Q40" s="42">
        <v>55.219000000000001</v>
      </c>
      <c r="R40" s="42">
        <v>16.114000000000001</v>
      </c>
      <c r="S40" s="42">
        <v>2.863</v>
      </c>
      <c r="T40" s="42">
        <v>67.652000000000001</v>
      </c>
      <c r="U40" s="42">
        <v>17.904</v>
      </c>
      <c r="V40" s="42">
        <v>18.876999999999999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f t="shared" si="2"/>
        <v>0</v>
      </c>
      <c r="AD40" s="42">
        <f t="shared" si="3"/>
        <v>0</v>
      </c>
      <c r="AE40" s="42">
        <f t="shared" si="4"/>
        <v>0</v>
      </c>
      <c r="AF40" s="42">
        <f t="shared" si="5"/>
        <v>0</v>
      </c>
      <c r="AG40" s="43">
        <f>'30.06.2018'!AM40</f>
        <v>1.1522026898231494</v>
      </c>
      <c r="AH40" s="43">
        <f t="shared" si="6"/>
        <v>0.90181023221093604</v>
      </c>
      <c r="AI40" s="43">
        <f>'30.06.2018'!AO40</f>
        <v>1.2495619911367619</v>
      </c>
      <c r="AJ40" s="43">
        <f t="shared" si="15"/>
        <v>1.0535346012832263</v>
      </c>
    </row>
    <row r="41" spans="1:36" x14ac:dyDescent="0.25">
      <c r="A41" s="50" t="s">
        <v>103</v>
      </c>
      <c r="B41" s="42">
        <v>122.01300000000001</v>
      </c>
      <c r="C41" s="42">
        <v>34.591000000000001</v>
      </c>
      <c r="D41" s="42">
        <v>0</v>
      </c>
      <c r="E41" s="42">
        <v>118.628</v>
      </c>
      <c r="F41" s="42">
        <v>52.676000000000002</v>
      </c>
      <c r="G41" s="42">
        <v>0</v>
      </c>
      <c r="H41" s="42"/>
      <c r="I41" s="42">
        <v>1.01</v>
      </c>
      <c r="J41" s="42">
        <v>1.01</v>
      </c>
      <c r="K41" s="42">
        <v>1.18</v>
      </c>
      <c r="L41" s="42">
        <v>1.18</v>
      </c>
      <c r="M41" s="42">
        <v>1.21</v>
      </c>
      <c r="N41" s="42">
        <v>1.21</v>
      </c>
      <c r="O41" s="42">
        <v>1.42</v>
      </c>
      <c r="P41" s="42">
        <v>1.42</v>
      </c>
      <c r="Q41" s="42">
        <v>122.947</v>
      </c>
      <c r="R41" s="42">
        <v>34.886000000000003</v>
      </c>
      <c r="S41" s="42">
        <v>0</v>
      </c>
      <c r="T41" s="42">
        <v>139.62799999999999</v>
      </c>
      <c r="U41" s="42">
        <v>61.500999999999998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/>
      <c r="AC41" s="42">
        <f t="shared" si="2"/>
        <v>0</v>
      </c>
      <c r="AD41" s="42">
        <f t="shared" si="3"/>
        <v>0</v>
      </c>
      <c r="AE41" s="42">
        <f t="shared" si="4"/>
        <v>0</v>
      </c>
      <c r="AF41" s="42">
        <f t="shared" si="5"/>
        <v>0</v>
      </c>
      <c r="AG41" s="43">
        <f>'30.06.2018'!AM41</f>
        <v>1.0139934221914488</v>
      </c>
      <c r="AH41" s="43">
        <f t="shared" si="6"/>
        <v>1.1770239741039215</v>
      </c>
      <c r="AI41" s="43">
        <f>'30.06.2018'!AO41</f>
        <v>1.0071837516598821</v>
      </c>
      <c r="AJ41" s="43">
        <f t="shared" si="15"/>
        <v>1.1675336016402156</v>
      </c>
    </row>
    <row r="42" spans="1:36" x14ac:dyDescent="0.25">
      <c r="A42" s="50" t="s">
        <v>62</v>
      </c>
      <c r="B42" s="42">
        <v>25.544</v>
      </c>
      <c r="C42" s="42">
        <v>8.86</v>
      </c>
      <c r="D42" s="42">
        <v>0</v>
      </c>
      <c r="E42" s="42">
        <v>24.933</v>
      </c>
      <c r="F42" s="42">
        <v>10.736000000000001</v>
      </c>
      <c r="G42" s="42">
        <v>0</v>
      </c>
      <c r="H42" s="42"/>
      <c r="I42" s="42">
        <v>0.77</v>
      </c>
      <c r="J42" s="42">
        <v>0.77</v>
      </c>
      <c r="K42" s="42">
        <v>0.95</v>
      </c>
      <c r="L42" s="42">
        <v>0.95</v>
      </c>
      <c r="M42" s="42">
        <v>0.92</v>
      </c>
      <c r="N42" s="42">
        <v>0.92</v>
      </c>
      <c r="O42" s="42">
        <v>1.1399999999999999</v>
      </c>
      <c r="P42" s="42">
        <v>1.1399999999999999</v>
      </c>
      <c r="Q42" s="42">
        <v>19.747</v>
      </c>
      <c r="R42" s="42">
        <v>6.851</v>
      </c>
      <c r="S42" s="42">
        <v>0</v>
      </c>
      <c r="T42" s="42">
        <v>23.736000000000001</v>
      </c>
      <c r="U42" s="42">
        <v>10.506</v>
      </c>
      <c r="V42" s="42">
        <v>0</v>
      </c>
      <c r="W42" s="42"/>
      <c r="X42" s="42"/>
      <c r="Y42" s="42"/>
      <c r="Z42" s="42"/>
      <c r="AA42" s="42"/>
      <c r="AB42" s="42"/>
      <c r="AC42" s="42">
        <f t="shared" ref="AC42" si="18">W42/B42</f>
        <v>0</v>
      </c>
      <c r="AD42" s="42">
        <f t="shared" ref="AD42" si="19">Z42/E42</f>
        <v>0</v>
      </c>
      <c r="AE42" s="42">
        <f t="shared" ref="AE42" si="20">(X42+Y42)/(C42+D42)</f>
        <v>0</v>
      </c>
      <c r="AF42" s="42">
        <f t="shared" ref="AF42" si="21">(AA42+AB42)/(F42+G42)</f>
        <v>0</v>
      </c>
      <c r="AG42" s="43">
        <f>'30.06.2018'!AM42</f>
        <v>0.87929846871191641</v>
      </c>
      <c r="AH42" s="43">
        <f t="shared" ref="AH42" si="22">(T42+Z42)/E42</f>
        <v>0.9519913367825773</v>
      </c>
      <c r="AI42" s="43">
        <f>'30.06.2018'!AO42</f>
        <v>0.87931819122088462</v>
      </c>
      <c r="AJ42" s="43">
        <f t="shared" ref="AJ42" si="23">(U42+V42+AA42+AB42)/(F42+G42)</f>
        <v>0.97857675111773468</v>
      </c>
    </row>
    <row r="43" spans="1:36" x14ac:dyDescent="0.25">
      <c r="A43" s="50" t="s">
        <v>63</v>
      </c>
      <c r="B43" s="42">
        <v>25.544</v>
      </c>
      <c r="C43" s="42">
        <v>8.86</v>
      </c>
      <c r="D43" s="42">
        <v>0</v>
      </c>
      <c r="E43" s="42">
        <v>24.933</v>
      </c>
      <c r="F43" s="42">
        <v>10.736000000000001</v>
      </c>
      <c r="G43" s="42">
        <v>0</v>
      </c>
      <c r="H43" s="42"/>
      <c r="I43" s="42">
        <v>0.77</v>
      </c>
      <c r="J43" s="42">
        <v>0.77</v>
      </c>
      <c r="K43" s="42">
        <v>0.95</v>
      </c>
      <c r="L43" s="42">
        <v>0.95</v>
      </c>
      <c r="M43" s="42">
        <v>0.92</v>
      </c>
      <c r="N43" s="42">
        <v>0.92</v>
      </c>
      <c r="O43" s="42">
        <v>1.1399999999999999</v>
      </c>
      <c r="P43" s="42">
        <v>1.1399999999999999</v>
      </c>
      <c r="Q43" s="42">
        <v>19.747</v>
      </c>
      <c r="R43" s="42">
        <v>6.851</v>
      </c>
      <c r="S43" s="42">
        <v>0</v>
      </c>
      <c r="T43" s="42">
        <v>23.736000000000001</v>
      </c>
      <c r="U43" s="42">
        <v>10.506</v>
      </c>
      <c r="V43" s="42">
        <v>0</v>
      </c>
      <c r="W43" s="42"/>
      <c r="X43" s="42"/>
      <c r="Y43" s="42"/>
      <c r="Z43" s="42"/>
      <c r="AA43" s="42"/>
      <c r="AB43" s="42"/>
      <c r="AC43" s="42">
        <f t="shared" si="2"/>
        <v>0</v>
      </c>
      <c r="AD43" s="42">
        <f t="shared" si="3"/>
        <v>0</v>
      </c>
      <c r="AE43" s="42">
        <f t="shared" si="4"/>
        <v>0</v>
      </c>
      <c r="AF43" s="42">
        <f t="shared" si="5"/>
        <v>0</v>
      </c>
      <c r="AG43" s="43">
        <f>'30.06.2018'!AM43</f>
        <v>0.80986288917506255</v>
      </c>
      <c r="AH43" s="43">
        <f t="shared" si="6"/>
        <v>0.9519913367825773</v>
      </c>
      <c r="AI43" s="43">
        <f>'30.06.2018'!AO43</f>
        <v>0.80926311179240129</v>
      </c>
      <c r="AJ43" s="43">
        <f t="shared" si="15"/>
        <v>0.97857675111773468</v>
      </c>
    </row>
    <row r="44" spans="1:36" x14ac:dyDescent="0.25">
      <c r="A44" s="50" t="s">
        <v>64</v>
      </c>
      <c r="B44" s="42">
        <v>6.14</v>
      </c>
      <c r="C44" s="42">
        <v>1.3240000000000001</v>
      </c>
      <c r="D44" s="42">
        <v>2.9000000000000001E-2</v>
      </c>
      <c r="E44" s="42">
        <v>2.3650000000000002</v>
      </c>
      <c r="F44" s="42">
        <v>5.2249999999999996</v>
      </c>
      <c r="G44" s="42">
        <v>0</v>
      </c>
      <c r="H44" s="42"/>
      <c r="I44" s="42">
        <v>0.93</v>
      </c>
      <c r="J44" s="42">
        <v>0.93</v>
      </c>
      <c r="K44" s="42">
        <v>1.65</v>
      </c>
      <c r="L44" s="42">
        <v>1.65</v>
      </c>
      <c r="M44" s="42">
        <v>1.1160000000000001</v>
      </c>
      <c r="N44" s="42">
        <v>1.1160000000000001</v>
      </c>
      <c r="O44" s="42">
        <v>1.98</v>
      </c>
      <c r="P44" s="42">
        <v>1.98</v>
      </c>
      <c r="Q44" s="42">
        <v>5.7110000000000003</v>
      </c>
      <c r="R44" s="42">
        <v>1.2310000000000001</v>
      </c>
      <c r="S44" s="42">
        <v>2.7E-2</v>
      </c>
      <c r="T44" s="42">
        <v>3.9020000000000001</v>
      </c>
      <c r="U44" s="42">
        <v>8.6210000000000004</v>
      </c>
      <c r="V44" s="42">
        <v>0</v>
      </c>
      <c r="W44" s="63">
        <v>7.0170000000000003</v>
      </c>
      <c r="X44" s="42">
        <v>6.7000000000000004E-2</v>
      </c>
      <c r="Y44" s="42">
        <v>3.0000000000000001E-3</v>
      </c>
      <c r="Z44" s="42">
        <v>2.6960000000000002</v>
      </c>
      <c r="AA44" s="42">
        <v>0.315</v>
      </c>
      <c r="AB44" s="42">
        <v>0</v>
      </c>
      <c r="AC44" s="42">
        <f t="shared" si="2"/>
        <v>1.1428338762214985</v>
      </c>
      <c r="AD44" s="42">
        <f t="shared" si="3"/>
        <v>1.1399577167019028</v>
      </c>
      <c r="AE44" s="42">
        <f t="shared" si="4"/>
        <v>5.1736881005173693E-2</v>
      </c>
      <c r="AF44" s="42">
        <f t="shared" si="5"/>
        <v>6.0287081339712924E-2</v>
      </c>
      <c r="AG44" s="43">
        <f>'30.06.2018'!AM44</f>
        <v>3.2639430184115037</v>
      </c>
      <c r="AH44" s="43">
        <f t="shared" si="6"/>
        <v>2.7898520084566596</v>
      </c>
      <c r="AI44" s="43">
        <f>'30.06.2018'!AO44</f>
        <v>1.8207109737248839</v>
      </c>
      <c r="AJ44" s="43">
        <f t="shared" si="15"/>
        <v>1.7102392344497608</v>
      </c>
    </row>
    <row r="45" spans="1:36" x14ac:dyDescent="0.25">
      <c r="A45" s="50" t="s">
        <v>65</v>
      </c>
      <c r="B45" s="42">
        <v>274.10300000000001</v>
      </c>
      <c r="C45" s="42">
        <v>56.46</v>
      </c>
      <c r="D45" s="42">
        <v>0</v>
      </c>
      <c r="E45" s="42">
        <v>267.08100000000002</v>
      </c>
      <c r="F45" s="42">
        <v>65.215000000000003</v>
      </c>
      <c r="G45" s="42">
        <v>0</v>
      </c>
      <c r="H45" s="42"/>
      <c r="I45" s="42">
        <v>1.25</v>
      </c>
      <c r="J45" s="42">
        <v>1.47</v>
      </c>
      <c r="K45" s="42">
        <v>1.95</v>
      </c>
      <c r="L45" s="42">
        <v>2.2000000000000002</v>
      </c>
      <c r="M45" s="42">
        <v>1.5</v>
      </c>
      <c r="N45" s="42">
        <v>1.76</v>
      </c>
      <c r="O45" s="42">
        <v>2.34</v>
      </c>
      <c r="P45" s="42">
        <v>2.64</v>
      </c>
      <c r="Q45" s="42">
        <v>343.35399999999998</v>
      </c>
      <c r="R45" s="42">
        <v>92.013000000000005</v>
      </c>
      <c r="S45" s="42">
        <v>0</v>
      </c>
      <c r="T45" s="42">
        <v>495.00299999999999</v>
      </c>
      <c r="U45" s="42">
        <v>120.42400000000001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f t="shared" si="2"/>
        <v>0</v>
      </c>
      <c r="AD45" s="42">
        <f t="shared" si="3"/>
        <v>0</v>
      </c>
      <c r="AE45" s="42">
        <f t="shared" si="4"/>
        <v>0</v>
      </c>
      <c r="AF45" s="42">
        <f t="shared" si="5"/>
        <v>0</v>
      </c>
      <c r="AG45" s="43">
        <f>'30.06.2018'!AM45</f>
        <v>1.2612198807504107</v>
      </c>
      <c r="AH45" s="43">
        <f t="shared" si="6"/>
        <v>1.8533815584036302</v>
      </c>
      <c r="AI45" s="43">
        <f>'30.06.2018'!AO45</f>
        <v>1.4651801029159521</v>
      </c>
      <c r="AJ45" s="43">
        <f t="shared" si="15"/>
        <v>1.8465690408648316</v>
      </c>
    </row>
    <row r="46" spans="1:36" x14ac:dyDescent="0.25">
      <c r="A46" s="50" t="s">
        <v>66</v>
      </c>
      <c r="B46" s="42">
        <v>243.86699999999999</v>
      </c>
      <c r="C46" s="42">
        <v>93.9</v>
      </c>
      <c r="D46" s="42">
        <v>0.112</v>
      </c>
      <c r="E46" s="42">
        <v>246.12700000000001</v>
      </c>
      <c r="F46" s="42">
        <v>183.131</v>
      </c>
      <c r="G46" s="42">
        <v>9.6000000000000002E-2</v>
      </c>
      <c r="H46" s="42"/>
      <c r="I46" s="42">
        <v>0.77</v>
      </c>
      <c r="J46" s="42">
        <v>0.77</v>
      </c>
      <c r="K46" s="42">
        <v>0.99</v>
      </c>
      <c r="L46" s="42">
        <v>0.99</v>
      </c>
      <c r="M46" s="42">
        <v>0.92</v>
      </c>
      <c r="N46" s="42">
        <v>0.92</v>
      </c>
      <c r="O46" s="42">
        <v>1.19</v>
      </c>
      <c r="P46" s="42">
        <v>1.19</v>
      </c>
      <c r="Q46" s="42">
        <v>184.74299999999999</v>
      </c>
      <c r="R46" s="42">
        <v>71.406000000000006</v>
      </c>
      <c r="S46" s="42">
        <v>8.5000000000000006E-2</v>
      </c>
      <c r="T46" s="42">
        <v>240.22800000000001</v>
      </c>
      <c r="U46" s="42">
        <v>236.751</v>
      </c>
      <c r="V46" s="42">
        <v>9.4E-2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f t="shared" si="2"/>
        <v>0</v>
      </c>
      <c r="AD46" s="42">
        <f t="shared" si="3"/>
        <v>0</v>
      </c>
      <c r="AE46" s="42">
        <f t="shared" si="4"/>
        <v>0</v>
      </c>
      <c r="AF46" s="42">
        <f t="shared" si="5"/>
        <v>0</v>
      </c>
      <c r="AG46" s="43">
        <f>'30.06.2018'!AM46</f>
        <v>0.77000141937925815</v>
      </c>
      <c r="AH46" s="43">
        <f t="shared" si="6"/>
        <v>0.97603269856618735</v>
      </c>
      <c r="AI46" s="43">
        <f>'30.06.2018'!AO46</f>
        <v>0.77000256759692676</v>
      </c>
      <c r="AJ46" s="43">
        <f t="shared" si="15"/>
        <v>1.2926315444776151</v>
      </c>
    </row>
    <row r="47" spans="1:36" x14ac:dyDescent="0.25">
      <c r="A47" s="50" t="s">
        <v>101</v>
      </c>
      <c r="B47" s="42">
        <v>243.86699999999999</v>
      </c>
      <c r="C47" s="42">
        <v>93.9</v>
      </c>
      <c r="D47" s="42">
        <v>0.112</v>
      </c>
      <c r="E47" s="42">
        <v>246.12700000000001</v>
      </c>
      <c r="F47" s="42">
        <v>183.131</v>
      </c>
      <c r="G47" s="42">
        <v>9.6000000000000002E-2</v>
      </c>
      <c r="H47" s="42"/>
      <c r="I47" s="42">
        <v>0.77</v>
      </c>
      <c r="J47" s="42">
        <v>0.77</v>
      </c>
      <c r="K47" s="42">
        <v>0.99</v>
      </c>
      <c r="L47" s="42">
        <v>0.99</v>
      </c>
      <c r="M47" s="42">
        <v>0.92</v>
      </c>
      <c r="N47" s="42">
        <v>0.92</v>
      </c>
      <c r="O47" s="42">
        <v>1.19</v>
      </c>
      <c r="P47" s="42">
        <v>1.19</v>
      </c>
      <c r="Q47" s="42">
        <v>184.74299999999999</v>
      </c>
      <c r="R47" s="42">
        <v>71.406000000000006</v>
      </c>
      <c r="S47" s="42">
        <v>8.5000000000000006E-2</v>
      </c>
      <c r="T47" s="42">
        <v>240.22800000000001</v>
      </c>
      <c r="U47" s="42">
        <v>236.751</v>
      </c>
      <c r="V47" s="42">
        <v>9.4E-2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f t="shared" ref="AC47" si="24">W47/B47</f>
        <v>0</v>
      </c>
      <c r="AD47" s="42">
        <f t="shared" ref="AD47" si="25">Z47/E47</f>
        <v>0</v>
      </c>
      <c r="AE47" s="42">
        <f t="shared" ref="AE47" si="26">(X47+Y47)/(C47+D47)</f>
        <v>0</v>
      </c>
      <c r="AF47" s="42">
        <f t="shared" ref="AF47" si="27">(AA47+AB47)/(F47+G47)</f>
        <v>0</v>
      </c>
      <c r="AG47" s="43">
        <f>'30.06.2018'!AM47</f>
        <v>0.8720671633492717</v>
      </c>
      <c r="AH47" s="43">
        <f t="shared" ref="AH47" si="28">(T47+Z47)/E47</f>
        <v>0.97603269856618735</v>
      </c>
      <c r="AI47" s="43">
        <f>'30.06.2018'!AO47</f>
        <v>0.8961832061068703</v>
      </c>
      <c r="AJ47" s="43">
        <f t="shared" ref="AJ47" si="29">(U47+V47+AA47+AB47)/(F47+G47)</f>
        <v>1.2926315444776151</v>
      </c>
    </row>
    <row r="48" spans="1:36" x14ac:dyDescent="0.25">
      <c r="A48" s="50" t="s">
        <v>67</v>
      </c>
      <c r="B48" s="42">
        <v>243.86699999999999</v>
      </c>
      <c r="C48" s="42">
        <v>93.9</v>
      </c>
      <c r="D48" s="42">
        <v>0.112</v>
      </c>
      <c r="E48" s="42">
        <v>246.12700000000001</v>
      </c>
      <c r="F48" s="42">
        <v>183.131</v>
      </c>
      <c r="G48" s="42">
        <v>9.6000000000000002E-2</v>
      </c>
      <c r="H48" s="42"/>
      <c r="I48" s="42">
        <v>0.77</v>
      </c>
      <c r="J48" s="42">
        <v>0.77</v>
      </c>
      <c r="K48" s="42">
        <v>0.99</v>
      </c>
      <c r="L48" s="42">
        <v>0.99</v>
      </c>
      <c r="M48" s="42">
        <v>0.92</v>
      </c>
      <c r="N48" s="42">
        <v>0.92</v>
      </c>
      <c r="O48" s="42">
        <v>1.19</v>
      </c>
      <c r="P48" s="42">
        <v>1.19</v>
      </c>
      <c r="Q48" s="42">
        <v>184.74299999999999</v>
      </c>
      <c r="R48" s="42">
        <v>71.406000000000006</v>
      </c>
      <c r="S48" s="42">
        <v>8.5000000000000006E-2</v>
      </c>
      <c r="T48" s="42">
        <v>240.22800000000001</v>
      </c>
      <c r="U48" s="42">
        <v>236.751</v>
      </c>
      <c r="V48" s="42">
        <v>9.4E-2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f t="shared" ref="AC48" si="30">W48/B48</f>
        <v>0</v>
      </c>
      <c r="AD48" s="42">
        <f t="shared" ref="AD48" si="31">Z48/E48</f>
        <v>0</v>
      </c>
      <c r="AE48" s="42">
        <f t="shared" ref="AE48" si="32">(X48+Y48)/(C48+D48)</f>
        <v>0</v>
      </c>
      <c r="AF48" s="42">
        <f t="shared" ref="AF48" si="33">(AA48+AB48)/(F48+G48)</f>
        <v>0</v>
      </c>
      <c r="AG48" s="43">
        <f>'30.06.2018'!AM48</f>
        <v>1.0082372821508738</v>
      </c>
      <c r="AH48" s="43">
        <f t="shared" ref="AH48" si="34">(T48+Z48)/E48</f>
        <v>0.97603269856618735</v>
      </c>
      <c r="AI48" s="43">
        <f>'30.06.2018'!AO48</f>
        <v>1.0060173523649594</v>
      </c>
      <c r="AJ48" s="43">
        <f t="shared" ref="AJ48" si="35">(U48+V48+AA48+AB48)/(F48+G48)</f>
        <v>1.2926315444776151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J48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7" sqref="A27"/>
    </sheetView>
  </sheetViews>
  <sheetFormatPr defaultRowHeight="15" x14ac:dyDescent="0.25"/>
  <cols>
    <col min="1" max="1" width="25.42578125" style="7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3" width="1" hidden="1" customWidth="1"/>
    <col min="34" max="34" width="14.85546875" customWidth="1"/>
    <col min="35" max="35" width="19.7109375" hidden="1" customWidth="1"/>
    <col min="36" max="36" width="20.140625" customWidth="1"/>
  </cols>
  <sheetData>
    <row r="1" spans="1:36" x14ac:dyDescent="0.25">
      <c r="AC1" s="14" t="s">
        <v>0</v>
      </c>
      <c r="AD1" s="15"/>
      <c r="AE1" s="14" t="s">
        <v>0</v>
      </c>
      <c r="AF1" s="15"/>
      <c r="AG1" s="17" t="s">
        <v>3</v>
      </c>
      <c r="AH1" s="17" t="s">
        <v>3</v>
      </c>
      <c r="AI1" s="18"/>
      <c r="AJ1" s="19"/>
    </row>
    <row r="2" spans="1:36" x14ac:dyDescent="0.25">
      <c r="A2" s="5"/>
      <c r="B2" s="77" t="s">
        <v>6</v>
      </c>
      <c r="C2" s="78"/>
      <c r="D2" s="79"/>
      <c r="E2" s="77" t="s">
        <v>7</v>
      </c>
      <c r="F2" s="78"/>
      <c r="G2" s="78"/>
      <c r="H2" s="11"/>
      <c r="I2" s="10" t="s">
        <v>8</v>
      </c>
      <c r="J2" s="11"/>
      <c r="K2" s="12" t="s">
        <v>9</v>
      </c>
      <c r="L2" s="11"/>
      <c r="M2" s="12" t="s">
        <v>10</v>
      </c>
      <c r="N2" s="11"/>
      <c r="O2" s="12" t="s">
        <v>11</v>
      </c>
      <c r="P2" s="11"/>
      <c r="Q2" s="12" t="s">
        <v>12</v>
      </c>
      <c r="R2" s="10"/>
      <c r="S2" s="11"/>
      <c r="T2" s="12" t="s">
        <v>13</v>
      </c>
      <c r="U2" s="10"/>
      <c r="V2" s="11"/>
      <c r="W2" s="12" t="s">
        <v>14</v>
      </c>
      <c r="X2" s="10"/>
      <c r="Y2" s="11"/>
      <c r="Z2" s="80" t="s">
        <v>15</v>
      </c>
      <c r="AA2" s="81"/>
      <c r="AB2" s="82"/>
      <c r="AC2" s="14" t="s">
        <v>16</v>
      </c>
      <c r="AD2" s="15"/>
      <c r="AE2" s="14" t="s">
        <v>17</v>
      </c>
      <c r="AF2" s="15"/>
      <c r="AG2" s="17" t="s">
        <v>16</v>
      </c>
      <c r="AH2" s="17" t="s">
        <v>16</v>
      </c>
      <c r="AI2" s="19"/>
      <c r="AJ2" s="17" t="s">
        <v>17</v>
      </c>
    </row>
    <row r="3" spans="1:36" ht="21" x14ac:dyDescent="0.35">
      <c r="A3" s="6">
        <f>'30.06.2018'!A3</f>
        <v>43281</v>
      </c>
      <c r="B3" s="51" t="s">
        <v>19</v>
      </c>
      <c r="C3" s="51" t="s">
        <v>20</v>
      </c>
      <c r="D3" s="51" t="s">
        <v>21</v>
      </c>
      <c r="E3" s="13" t="s">
        <v>19</v>
      </c>
      <c r="F3" s="13" t="s">
        <v>22</v>
      </c>
      <c r="G3" s="13" t="s">
        <v>21</v>
      </c>
      <c r="H3" s="13" t="s">
        <v>23</v>
      </c>
      <c r="I3" s="51" t="s">
        <v>19</v>
      </c>
      <c r="J3" s="51" t="s">
        <v>20</v>
      </c>
      <c r="K3" s="51" t="s">
        <v>19</v>
      </c>
      <c r="L3" s="51" t="s">
        <v>20</v>
      </c>
      <c r="M3" s="51" t="s">
        <v>19</v>
      </c>
      <c r="N3" s="51" t="s">
        <v>20</v>
      </c>
      <c r="O3" s="51" t="s">
        <v>19</v>
      </c>
      <c r="P3" s="51" t="s">
        <v>20</v>
      </c>
      <c r="Q3" s="51" t="s">
        <v>19</v>
      </c>
      <c r="R3" s="51" t="s">
        <v>20</v>
      </c>
      <c r="S3" s="51" t="s">
        <v>24</v>
      </c>
      <c r="T3" s="51" t="s">
        <v>19</v>
      </c>
      <c r="U3" s="51" t="s">
        <v>20</v>
      </c>
      <c r="V3" s="51" t="s">
        <v>24</v>
      </c>
      <c r="W3" s="51" t="s">
        <v>19</v>
      </c>
      <c r="X3" s="51" t="s">
        <v>20</v>
      </c>
      <c r="Y3" s="51" t="s">
        <v>24</v>
      </c>
      <c r="Z3" s="51" t="s">
        <v>19</v>
      </c>
      <c r="AA3" s="51" t="s">
        <v>20</v>
      </c>
      <c r="AB3" s="51" t="s">
        <v>24</v>
      </c>
      <c r="AC3" s="16" t="s">
        <v>25</v>
      </c>
      <c r="AD3" s="16" t="s">
        <v>26</v>
      </c>
      <c r="AE3" s="16" t="s">
        <v>25</v>
      </c>
      <c r="AF3" s="16" t="s">
        <v>26</v>
      </c>
      <c r="AG3" s="20" t="s">
        <v>25</v>
      </c>
      <c r="AH3" s="20" t="s">
        <v>26</v>
      </c>
      <c r="AI3" s="20" t="s">
        <v>25</v>
      </c>
      <c r="AJ3" s="20" t="s">
        <v>26</v>
      </c>
    </row>
    <row r="4" spans="1:36" x14ac:dyDescent="0.25">
      <c r="A4" s="50" t="s">
        <v>27</v>
      </c>
      <c r="B4" s="42">
        <v>199.876</v>
      </c>
      <c r="C4" s="42">
        <v>69.174000000000007</v>
      </c>
      <c r="D4" s="42">
        <v>0</v>
      </c>
      <c r="E4" s="42">
        <v>198.52099999999999</v>
      </c>
      <c r="F4" s="42">
        <v>64.786000000000001</v>
      </c>
      <c r="G4" s="42">
        <v>0</v>
      </c>
      <c r="H4" s="42">
        <v>0</v>
      </c>
      <c r="I4" s="42">
        <v>1.33</v>
      </c>
      <c r="J4" s="42">
        <v>1.99</v>
      </c>
      <c r="K4" s="42">
        <v>2.1800000000000002</v>
      </c>
      <c r="L4" s="42">
        <v>3.07</v>
      </c>
      <c r="M4" s="42">
        <v>1.6</v>
      </c>
      <c r="N4" s="42">
        <v>2.38</v>
      </c>
      <c r="O4" s="42">
        <v>2.62</v>
      </c>
      <c r="P4" s="42">
        <v>3.68</v>
      </c>
      <c r="Q4" s="42">
        <v>267.30900000000003</v>
      </c>
      <c r="R4" s="42">
        <v>141.41499999999999</v>
      </c>
      <c r="S4" s="42">
        <v>0</v>
      </c>
      <c r="T4" s="42">
        <v>432.971</v>
      </c>
      <c r="U4" s="42">
        <v>198.88200000000001</v>
      </c>
      <c r="V4" s="42">
        <v>0</v>
      </c>
      <c r="W4" s="42">
        <v>0.104</v>
      </c>
      <c r="X4" s="42">
        <v>0.61399999999999999</v>
      </c>
      <c r="Y4" s="42">
        <v>0</v>
      </c>
      <c r="Z4" s="42">
        <v>0.10299999999999999</v>
      </c>
      <c r="AA4" s="42">
        <v>0.61499999999999999</v>
      </c>
      <c r="AB4" s="42">
        <v>0</v>
      </c>
      <c r="AC4" s="42">
        <f>W4/B4</f>
        <v>5.2032260001200746E-4</v>
      </c>
      <c r="AD4" s="42">
        <f>Z4/E4</f>
        <v>5.1883679812211305E-4</v>
      </c>
      <c r="AE4" s="42">
        <f>(X4+Y4)/(C4+D4)</f>
        <v>8.8761673461127E-3</v>
      </c>
      <c r="AF4" s="42">
        <f>(AA4+AB4)/(F4+G4)</f>
        <v>9.4927916525175196E-3</v>
      </c>
      <c r="AG4" s="43">
        <f t="shared" ref="AG4:AG26" si="0">(Q4+W4)/B4</f>
        <v>1.3378944945866438</v>
      </c>
      <c r="AH4" s="43">
        <f>'30.06.2018'!AN4</f>
        <v>1.5616830266857398</v>
      </c>
      <c r="AI4" s="43">
        <f t="shared" ref="AI4" si="1">(R4+X4)/C4</f>
        <v>2.0532136351808479</v>
      </c>
      <c r="AJ4" s="43">
        <f>'30.06.2018'!AP4</f>
        <v>1.7302842273819055</v>
      </c>
    </row>
    <row r="5" spans="1:36" x14ac:dyDescent="0.25">
      <c r="A5" s="50" t="s">
        <v>28</v>
      </c>
      <c r="B5" s="42">
        <v>190.68600000000001</v>
      </c>
      <c r="C5" s="42">
        <v>108.126</v>
      </c>
      <c r="D5" s="42">
        <v>0</v>
      </c>
      <c r="E5" s="42">
        <v>182.72499999999999</v>
      </c>
      <c r="F5" s="42">
        <v>92.804000000000002</v>
      </c>
      <c r="G5" s="42">
        <v>0</v>
      </c>
      <c r="H5" s="42"/>
      <c r="I5" s="42">
        <v>0.9</v>
      </c>
      <c r="J5" s="42">
        <v>0.9</v>
      </c>
      <c r="K5" s="42">
        <v>1.0900000000000001</v>
      </c>
      <c r="L5" s="42">
        <v>1.0900000000000001</v>
      </c>
      <c r="M5" s="42">
        <v>1.08</v>
      </c>
      <c r="N5" s="42">
        <v>1.08</v>
      </c>
      <c r="O5" s="42">
        <v>1.3080000000000001</v>
      </c>
      <c r="P5" s="42">
        <v>1.3080000000000001</v>
      </c>
      <c r="Q5" s="42">
        <v>159.125</v>
      </c>
      <c r="R5" s="42">
        <v>84.135999999999996</v>
      </c>
      <c r="S5" s="42">
        <v>0</v>
      </c>
      <c r="T5" s="42">
        <v>192.10599999999999</v>
      </c>
      <c r="U5" s="42">
        <v>120.03400000000001</v>
      </c>
      <c r="V5" s="42">
        <v>0</v>
      </c>
      <c r="W5" s="42">
        <v>0</v>
      </c>
      <c r="X5" s="42">
        <v>0</v>
      </c>
      <c r="Y5" s="42">
        <v>0</v>
      </c>
      <c r="Z5" s="42">
        <v>0</v>
      </c>
      <c r="AA5" s="42">
        <v>0</v>
      </c>
      <c r="AB5" s="42">
        <v>0</v>
      </c>
      <c r="AC5" s="42">
        <f t="shared" ref="AC5:AC46" si="2">W5/B5</f>
        <v>0</v>
      </c>
      <c r="AD5" s="42">
        <f t="shared" ref="AD5:AD46" si="3">Z5/E5</f>
        <v>0</v>
      </c>
      <c r="AE5" s="42">
        <f t="shared" ref="AE5:AE46" si="4">(X5+Y5)/(C5+D5)</f>
        <v>0</v>
      </c>
      <c r="AF5" s="42">
        <f t="shared" ref="AF5:AF46" si="5">(AA5+AB5)/(F5+G5)</f>
        <v>0</v>
      </c>
      <c r="AG5" s="43">
        <f t="shared" si="0"/>
        <v>0.83448706250065552</v>
      </c>
      <c r="AH5" s="43">
        <f>'30.06.2018'!AN5</f>
        <v>1.4993255327277215</v>
      </c>
      <c r="AI5" s="43">
        <f t="shared" ref="AI5:AI46" si="6">(R5+X5)/C5</f>
        <v>0.77812921961415382</v>
      </c>
      <c r="AJ5" s="43">
        <f>'30.06.2018'!AP5</f>
        <v>1.7380048739562941</v>
      </c>
    </row>
    <row r="6" spans="1:36" x14ac:dyDescent="0.25">
      <c r="A6" s="50" t="s">
        <v>104</v>
      </c>
      <c r="B6" s="42">
        <v>44.539000000000001</v>
      </c>
      <c r="C6" s="42">
        <v>0</v>
      </c>
      <c r="D6" s="42">
        <v>0</v>
      </c>
      <c r="E6" s="42">
        <v>43.347999999999999</v>
      </c>
      <c r="F6" s="42">
        <v>0</v>
      </c>
      <c r="G6" s="42">
        <v>0</v>
      </c>
      <c r="H6" s="42"/>
      <c r="I6" s="42">
        <v>0.73</v>
      </c>
      <c r="J6" s="42"/>
      <c r="K6" s="42">
        <v>0.59</v>
      </c>
      <c r="L6" s="42"/>
      <c r="M6" s="42">
        <v>0.88</v>
      </c>
      <c r="N6" s="42"/>
      <c r="O6" s="42">
        <v>0.71</v>
      </c>
      <c r="P6" s="42"/>
      <c r="Q6" s="42">
        <v>32.47</v>
      </c>
      <c r="R6" s="42"/>
      <c r="S6" s="42"/>
      <c r="T6" s="42">
        <v>25.533000000000001</v>
      </c>
      <c r="U6" s="42"/>
      <c r="V6" s="42"/>
      <c r="W6" s="42">
        <v>7.8680000000000003</v>
      </c>
      <c r="X6" s="42"/>
      <c r="Y6" s="42"/>
      <c r="Z6" s="42">
        <v>5.8470000000000004</v>
      </c>
      <c r="AA6" s="42"/>
      <c r="AB6" s="42"/>
      <c r="AC6" s="42">
        <f t="shared" si="2"/>
        <v>0.17665416825703317</v>
      </c>
      <c r="AD6" s="42">
        <f t="shared" si="3"/>
        <v>0.13488511580695767</v>
      </c>
      <c r="AE6" s="42"/>
      <c r="AF6" s="42"/>
      <c r="AG6" s="43">
        <f t="shared" si="0"/>
        <v>0.90567816969397608</v>
      </c>
      <c r="AH6" s="43">
        <f>'30.06.2018'!AN6</f>
        <v>0.69109245591300905</v>
      </c>
      <c r="AI6" s="43" t="e">
        <f t="shared" si="6"/>
        <v>#DIV/0!</v>
      </c>
      <c r="AJ6" s="43">
        <f>'30.06.2018'!AP6</f>
        <v>0</v>
      </c>
    </row>
    <row r="7" spans="1:36" x14ac:dyDescent="0.25">
      <c r="A7" s="50" t="s">
        <v>29</v>
      </c>
      <c r="B7" s="42">
        <v>197.69200000000001</v>
      </c>
      <c r="C7" s="42">
        <v>90.843000000000004</v>
      </c>
      <c r="D7" s="42">
        <v>0</v>
      </c>
      <c r="E7" s="42">
        <v>189.559</v>
      </c>
      <c r="F7" s="42">
        <v>85.828999999999994</v>
      </c>
      <c r="G7" s="42">
        <v>0</v>
      </c>
      <c r="H7" s="42"/>
      <c r="I7" s="57">
        <f>Q7/B7</f>
        <v>0.79925338405195956</v>
      </c>
      <c r="J7" s="57">
        <f>R7/C7</f>
        <v>0.80154772519621764</v>
      </c>
      <c r="K7" s="57">
        <f>T7/E7</f>
        <v>1.0993674792544803</v>
      </c>
      <c r="L7" s="57">
        <f>U7/F7</f>
        <v>1.6965011825839753</v>
      </c>
      <c r="M7" s="43">
        <f t="shared" ref="M7:P8" si="7">I7*1.2</f>
        <v>0.95910406086235145</v>
      </c>
      <c r="N7" s="43">
        <f t="shared" si="7"/>
        <v>0.96185727023546108</v>
      </c>
      <c r="O7" s="43">
        <f t="shared" si="7"/>
        <v>1.3192409751053764</v>
      </c>
      <c r="P7" s="43">
        <f t="shared" si="7"/>
        <v>2.0358014191007703</v>
      </c>
      <c r="Q7" s="42">
        <v>158.006</v>
      </c>
      <c r="R7" s="42">
        <v>72.814999999999998</v>
      </c>
      <c r="S7" s="42">
        <v>0</v>
      </c>
      <c r="T7" s="42">
        <v>208.39500000000001</v>
      </c>
      <c r="U7" s="42">
        <v>145.60900000000001</v>
      </c>
      <c r="V7" s="42">
        <v>0</v>
      </c>
      <c r="W7" s="42"/>
      <c r="X7" s="42"/>
      <c r="Y7" s="42"/>
      <c r="Z7" s="42"/>
      <c r="AA7" s="42"/>
      <c r="AB7" s="42"/>
      <c r="AC7" s="42">
        <f t="shared" si="2"/>
        <v>0</v>
      </c>
      <c r="AD7" s="42">
        <f t="shared" si="3"/>
        <v>0</v>
      </c>
      <c r="AE7" s="42">
        <f t="shared" si="4"/>
        <v>0</v>
      </c>
      <c r="AF7" s="42">
        <f t="shared" si="5"/>
        <v>0</v>
      </c>
      <c r="AG7" s="43">
        <f t="shared" si="0"/>
        <v>0.79925338405195956</v>
      </c>
      <c r="AH7" s="43">
        <f>'30.06.2018'!AN7</f>
        <v>1.4185282952459966</v>
      </c>
      <c r="AI7" s="43">
        <f t="shared" si="6"/>
        <v>0.80154772519621764</v>
      </c>
      <c r="AJ7" s="43">
        <f>'30.06.2018'!AP7</f>
        <v>1.5009814368235095</v>
      </c>
    </row>
    <row r="8" spans="1:36" x14ac:dyDescent="0.25">
      <c r="A8" s="50" t="s">
        <v>30</v>
      </c>
      <c r="B8" s="42">
        <v>197.69200000000001</v>
      </c>
      <c r="C8" s="42">
        <v>90.843000000000004</v>
      </c>
      <c r="D8" s="42">
        <v>0</v>
      </c>
      <c r="E8" s="42">
        <v>189.559</v>
      </c>
      <c r="F8" s="42">
        <v>85.828999999999994</v>
      </c>
      <c r="G8" s="42">
        <v>0</v>
      </c>
      <c r="H8" s="42"/>
      <c r="I8" s="57">
        <f>Q8/B8</f>
        <v>0.79925338405195956</v>
      </c>
      <c r="J8" s="57">
        <f>R8/C8</f>
        <v>0.80154772519621764</v>
      </c>
      <c r="K8" s="57">
        <f>T8/E8</f>
        <v>1.0993674792544803</v>
      </c>
      <c r="L8" s="57">
        <f>U8/F8</f>
        <v>1.6965011825839753</v>
      </c>
      <c r="M8" s="43">
        <f t="shared" si="7"/>
        <v>0.95910406086235145</v>
      </c>
      <c r="N8" s="43">
        <f t="shared" si="7"/>
        <v>0.96185727023546108</v>
      </c>
      <c r="O8" s="43">
        <f t="shared" si="7"/>
        <v>1.3192409751053764</v>
      </c>
      <c r="P8" s="43">
        <f t="shared" si="7"/>
        <v>2.0358014191007703</v>
      </c>
      <c r="Q8" s="42">
        <v>158.006</v>
      </c>
      <c r="R8" s="42">
        <v>72.814999999999998</v>
      </c>
      <c r="S8" s="42">
        <v>0</v>
      </c>
      <c r="T8" s="42">
        <v>208.39500000000001</v>
      </c>
      <c r="U8" s="42">
        <v>145.60900000000001</v>
      </c>
      <c r="V8" s="42">
        <v>0</v>
      </c>
      <c r="W8" s="42"/>
      <c r="X8" s="42"/>
      <c r="Y8" s="42"/>
      <c r="Z8" s="42"/>
      <c r="AA8" s="42"/>
      <c r="AB8" s="42"/>
      <c r="AC8" s="42">
        <f t="shared" ref="AC8" si="8">W8/B8</f>
        <v>0</v>
      </c>
      <c r="AD8" s="42">
        <f t="shared" ref="AD8" si="9">Z8/E8</f>
        <v>0</v>
      </c>
      <c r="AE8" s="42">
        <f t="shared" ref="AE8" si="10">(X8+Y8)/(C8+D8)</f>
        <v>0</v>
      </c>
      <c r="AF8" s="42">
        <f t="shared" ref="AF8" si="11">(AA8+AB8)/(F8+G8)</f>
        <v>0</v>
      </c>
      <c r="AG8" s="43">
        <f t="shared" ref="AG8" si="12">(Q8+W8)/B8</f>
        <v>0.79925338405195956</v>
      </c>
      <c r="AH8" s="43">
        <f>'30.06.2018'!AN8</f>
        <v>1.5500673551863495</v>
      </c>
      <c r="AI8" s="43">
        <f t="shared" ref="AI8" si="13">(R8+X8)/C8</f>
        <v>0.80154772519621764</v>
      </c>
      <c r="AJ8" s="43">
        <f>'30.06.2018'!AP8</f>
        <v>1.5955967555040556</v>
      </c>
    </row>
    <row r="9" spans="1:36" x14ac:dyDescent="0.25">
      <c r="A9" s="50" t="s">
        <v>31</v>
      </c>
      <c r="B9" s="42">
        <v>21.403300000000002</v>
      </c>
      <c r="C9" s="42">
        <v>7.2202000000000002</v>
      </c>
      <c r="D9" s="42">
        <v>0</v>
      </c>
      <c r="E9" s="42">
        <v>20.667999999999999</v>
      </c>
      <c r="F9" s="42">
        <v>6.8114999999999997</v>
      </c>
      <c r="G9" s="42">
        <v>0</v>
      </c>
      <c r="H9" s="42"/>
      <c r="I9" s="42">
        <v>0.88</v>
      </c>
      <c r="J9" s="42">
        <v>1.05</v>
      </c>
      <c r="K9" s="42">
        <v>1.3</v>
      </c>
      <c r="L9" s="42">
        <v>1.56</v>
      </c>
      <c r="M9" s="42">
        <v>1.06</v>
      </c>
      <c r="N9" s="42">
        <v>1.26</v>
      </c>
      <c r="O9" s="42">
        <v>1.56</v>
      </c>
      <c r="P9" s="42">
        <v>1.87</v>
      </c>
      <c r="Q9" s="42">
        <v>18.835599999999999</v>
      </c>
      <c r="R9" s="42">
        <v>7.5952000000000002</v>
      </c>
      <c r="S9" s="42">
        <v>0</v>
      </c>
      <c r="T9" s="42">
        <v>26.8597</v>
      </c>
      <c r="U9" s="42">
        <v>10.6469</v>
      </c>
      <c r="V9" s="42">
        <v>0</v>
      </c>
      <c r="W9" s="42"/>
      <c r="X9" s="42"/>
      <c r="Y9" s="42"/>
      <c r="Z9" s="42"/>
      <c r="AA9" s="42"/>
      <c r="AB9" s="42"/>
      <c r="AC9" s="42">
        <f t="shared" si="2"/>
        <v>0</v>
      </c>
      <c r="AD9" s="42">
        <f t="shared" si="3"/>
        <v>0</v>
      </c>
      <c r="AE9" s="42">
        <f t="shared" si="4"/>
        <v>0</v>
      </c>
      <c r="AF9" s="42">
        <f t="shared" si="5"/>
        <v>0</v>
      </c>
      <c r="AG9" s="43">
        <f t="shared" si="0"/>
        <v>0.88003251834997398</v>
      </c>
      <c r="AH9" s="43">
        <f>'30.06.2018'!AN9</f>
        <v>1.8579521901340337</v>
      </c>
      <c r="AI9" s="43">
        <f t="shared" si="6"/>
        <v>1.0519376194565246</v>
      </c>
      <c r="AJ9" s="43">
        <f>'30.06.2018'!AP9</f>
        <v>1.9746130030959754</v>
      </c>
    </row>
    <row r="10" spans="1:36" x14ac:dyDescent="0.25">
      <c r="A10" s="50" t="s">
        <v>32</v>
      </c>
      <c r="B10" s="42">
        <v>12.874000000000001</v>
      </c>
      <c r="C10" s="42">
        <v>3.2320000000000002</v>
      </c>
      <c r="D10" s="42">
        <v>0</v>
      </c>
      <c r="E10" s="42">
        <v>12.874000000000001</v>
      </c>
      <c r="F10" s="42">
        <v>3.2320000000000002</v>
      </c>
      <c r="G10" s="42">
        <v>0</v>
      </c>
      <c r="H10" s="42">
        <v>44.454999999999998</v>
      </c>
      <c r="I10" s="42">
        <v>0.95</v>
      </c>
      <c r="J10" s="42">
        <v>0.95</v>
      </c>
      <c r="K10" s="42">
        <v>1.1299999999999999</v>
      </c>
      <c r="L10" s="41">
        <v>0</v>
      </c>
      <c r="M10" s="42">
        <v>1.1399999999999999</v>
      </c>
      <c r="N10" s="42">
        <v>1.1399999999999999</v>
      </c>
      <c r="O10" s="42">
        <v>1.36</v>
      </c>
      <c r="P10" s="41">
        <v>0</v>
      </c>
      <c r="Q10" s="42">
        <v>9.3949999999999996</v>
      </c>
      <c r="R10" s="42">
        <v>2.911</v>
      </c>
      <c r="S10" s="42">
        <v>0</v>
      </c>
      <c r="T10" s="42">
        <v>15.593999999999999</v>
      </c>
      <c r="U10" s="42">
        <v>3.556</v>
      </c>
      <c r="V10" s="41">
        <v>9.2550000000000008</v>
      </c>
      <c r="W10" s="42"/>
      <c r="X10" s="42"/>
      <c r="Y10" s="42"/>
      <c r="Z10" s="42"/>
      <c r="AA10" s="42"/>
      <c r="AB10" s="42"/>
      <c r="AC10" s="42">
        <f t="shared" si="2"/>
        <v>0</v>
      </c>
      <c r="AD10" s="42">
        <f t="shared" si="3"/>
        <v>0</v>
      </c>
      <c r="AE10" s="42">
        <f t="shared" si="4"/>
        <v>0</v>
      </c>
      <c r="AF10" s="42">
        <f t="shared" si="5"/>
        <v>0</v>
      </c>
      <c r="AG10" s="43">
        <f t="shared" si="0"/>
        <v>0.72976541867329492</v>
      </c>
      <c r="AH10" s="43">
        <f>'30.06.2018'!AN10</f>
        <v>1.1294559099437149</v>
      </c>
      <c r="AI10" s="43">
        <f t="shared" si="6"/>
        <v>0.90068069306930687</v>
      </c>
      <c r="AJ10" s="43">
        <f>'30.06.2018'!AP10</f>
        <v>1.1295300444236616</v>
      </c>
    </row>
    <row r="11" spans="1:36" x14ac:dyDescent="0.25">
      <c r="A11" s="50" t="s">
        <v>33</v>
      </c>
      <c r="B11" s="42">
        <v>920.88</v>
      </c>
      <c r="C11" s="42">
        <v>139.12299999999999</v>
      </c>
      <c r="D11" s="42">
        <v>0</v>
      </c>
      <c r="E11" s="42">
        <v>810.15499999999997</v>
      </c>
      <c r="F11" s="42">
        <v>138.42400000000001</v>
      </c>
      <c r="G11" s="42">
        <v>0</v>
      </c>
      <c r="H11" s="42"/>
      <c r="I11" s="42">
        <v>0.61</v>
      </c>
      <c r="J11" s="42">
        <v>0.71</v>
      </c>
      <c r="K11" s="42">
        <v>0.8</v>
      </c>
      <c r="L11" s="42">
        <v>0.84</v>
      </c>
      <c r="M11" s="42">
        <v>0.73199999999999998</v>
      </c>
      <c r="N11" s="42">
        <v>0.85199999999999998</v>
      </c>
      <c r="O11" s="42">
        <v>0.96</v>
      </c>
      <c r="P11" s="42">
        <v>1.008</v>
      </c>
      <c r="Q11" s="42">
        <v>559.827</v>
      </c>
      <c r="R11" s="42">
        <v>99.11</v>
      </c>
      <c r="S11" s="42">
        <v>0</v>
      </c>
      <c r="T11" s="42">
        <v>644.548</v>
      </c>
      <c r="U11" s="42">
        <v>116.55200000000001</v>
      </c>
      <c r="V11" s="42">
        <v>0</v>
      </c>
      <c r="W11" s="42">
        <v>10.1</v>
      </c>
      <c r="X11" s="42">
        <v>14.377000000000001</v>
      </c>
      <c r="Y11" s="42">
        <v>0</v>
      </c>
      <c r="Z11" s="42">
        <v>0</v>
      </c>
      <c r="AA11" s="42">
        <v>0</v>
      </c>
      <c r="AB11" s="42">
        <v>0</v>
      </c>
      <c r="AC11" s="42">
        <f t="shared" si="2"/>
        <v>1.0967769959169489E-2</v>
      </c>
      <c r="AD11" s="42">
        <f t="shared" si="3"/>
        <v>0</v>
      </c>
      <c r="AE11" s="42">
        <f t="shared" si="4"/>
        <v>0.10334020974245813</v>
      </c>
      <c r="AF11" s="42">
        <f t="shared" si="5"/>
        <v>0</v>
      </c>
      <c r="AG11" s="43">
        <f t="shared" si="0"/>
        <v>0.61889388411085056</v>
      </c>
      <c r="AH11" s="43">
        <f>'30.06.2018'!AN11</f>
        <v>0.72405638842689601</v>
      </c>
      <c r="AI11" s="43">
        <f t="shared" si="6"/>
        <v>0.81573140314685566</v>
      </c>
      <c r="AJ11" s="43">
        <f>'30.06.2018'!AP11</f>
        <v>0.7172519877340745</v>
      </c>
    </row>
    <row r="12" spans="1:36" x14ac:dyDescent="0.25">
      <c r="A12" s="50" t="s">
        <v>34</v>
      </c>
      <c r="B12" s="42">
        <v>60.89</v>
      </c>
      <c r="C12" s="42">
        <v>19.367999999999999</v>
      </c>
      <c r="D12" s="42">
        <v>6.8000000000000005E-2</v>
      </c>
      <c r="E12" s="42">
        <v>60.308999999999997</v>
      </c>
      <c r="F12" s="42">
        <v>23.094000000000001</v>
      </c>
      <c r="G12" s="42">
        <v>3.5999999999999997E-2</v>
      </c>
      <c r="H12" s="42">
        <v>9.99</v>
      </c>
      <c r="I12" s="42">
        <v>0.98</v>
      </c>
      <c r="J12" s="42">
        <v>0.98</v>
      </c>
      <c r="K12" s="42">
        <v>1.3</v>
      </c>
      <c r="L12" s="42">
        <v>1.3</v>
      </c>
      <c r="M12" s="42">
        <v>1.1759999999999999</v>
      </c>
      <c r="N12" s="42">
        <v>1.1759999999999999</v>
      </c>
      <c r="O12" s="42">
        <v>1.56</v>
      </c>
      <c r="P12" s="42">
        <v>1.56</v>
      </c>
      <c r="Q12" s="42">
        <v>59.665999999999997</v>
      </c>
      <c r="R12" s="42">
        <v>18.995000000000001</v>
      </c>
      <c r="S12" s="42">
        <v>6.7000000000000004E-2</v>
      </c>
      <c r="T12" s="42">
        <v>78.400999999999996</v>
      </c>
      <c r="U12" s="42">
        <v>29.277999999999999</v>
      </c>
      <c r="V12" s="42">
        <v>4.7E-2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f t="shared" si="2"/>
        <v>0</v>
      </c>
      <c r="AD12" s="42">
        <f t="shared" si="3"/>
        <v>0</v>
      </c>
      <c r="AE12" s="42">
        <f t="shared" si="4"/>
        <v>0</v>
      </c>
      <c r="AF12" s="42">
        <f t="shared" si="5"/>
        <v>0</v>
      </c>
      <c r="AG12" s="43">
        <f t="shared" si="0"/>
        <v>0.97989817704056492</v>
      </c>
      <c r="AH12" s="43">
        <f>'30.06.2018'!AN12</f>
        <v>1.649995347538848</v>
      </c>
      <c r="AI12" s="43">
        <f t="shared" si="6"/>
        <v>0.98074142916150364</v>
      </c>
      <c r="AJ12" s="43">
        <f>'30.06.2018'!AP12</f>
        <v>1.5963066173106517</v>
      </c>
    </row>
    <row r="13" spans="1:36" x14ac:dyDescent="0.25">
      <c r="A13" s="50" t="s">
        <v>35</v>
      </c>
      <c r="B13" s="42">
        <v>36.872999999999998</v>
      </c>
      <c r="C13" s="42">
        <v>11.788</v>
      </c>
      <c r="D13" s="42">
        <v>0</v>
      </c>
      <c r="E13" s="42">
        <v>36.313000000000002</v>
      </c>
      <c r="F13" s="42">
        <v>7.87</v>
      </c>
      <c r="G13" s="42">
        <v>0</v>
      </c>
      <c r="H13" s="42"/>
      <c r="I13" s="42">
        <v>0.8</v>
      </c>
      <c r="J13" s="42">
        <v>0.8</v>
      </c>
      <c r="K13" s="42">
        <v>1.6</v>
      </c>
      <c r="L13" s="42">
        <v>1.6</v>
      </c>
      <c r="M13" s="42">
        <v>0.96</v>
      </c>
      <c r="N13" s="42">
        <v>0.96</v>
      </c>
      <c r="O13" s="42">
        <v>1.92</v>
      </c>
      <c r="P13" s="42">
        <v>1.92</v>
      </c>
      <c r="Q13" s="42">
        <v>25.811</v>
      </c>
      <c r="R13" s="42">
        <v>8.2520000000000007</v>
      </c>
      <c r="S13" s="42">
        <v>0</v>
      </c>
      <c r="T13" s="42">
        <v>53.38</v>
      </c>
      <c r="U13" s="42">
        <v>11.569000000000001</v>
      </c>
      <c r="V13" s="42"/>
      <c r="W13" s="42"/>
      <c r="X13" s="42"/>
      <c r="Y13" s="42"/>
      <c r="Z13" s="42"/>
      <c r="AA13" s="42"/>
      <c r="AB13" s="42"/>
      <c r="AC13" s="42">
        <f t="shared" si="2"/>
        <v>0</v>
      </c>
      <c r="AD13" s="42">
        <f t="shared" si="3"/>
        <v>0</v>
      </c>
      <c r="AE13" s="42">
        <f t="shared" si="4"/>
        <v>0</v>
      </c>
      <c r="AF13" s="42">
        <f t="shared" si="5"/>
        <v>0</v>
      </c>
      <c r="AG13" s="43">
        <f t="shared" si="0"/>
        <v>0.69999728798850114</v>
      </c>
      <c r="AH13" s="43">
        <f>'30.06.2018'!AN13</f>
        <v>1.9900117992481412</v>
      </c>
      <c r="AI13" s="43">
        <f t="shared" si="6"/>
        <v>0.70003393281303028</v>
      </c>
      <c r="AJ13" s="43">
        <f>'30.06.2018'!AP13</f>
        <v>1.9899497487437188</v>
      </c>
    </row>
    <row r="14" spans="1:36" x14ac:dyDescent="0.25">
      <c r="A14" s="50" t="s">
        <v>36</v>
      </c>
      <c r="B14" s="42">
        <v>46.732999999999997</v>
      </c>
      <c r="C14" s="42">
        <v>23.170999999999999</v>
      </c>
      <c r="D14" s="42">
        <v>0</v>
      </c>
      <c r="E14" s="42">
        <v>42.805</v>
      </c>
      <c r="F14" s="42">
        <v>17.260000000000002</v>
      </c>
      <c r="G14" s="42">
        <v>0</v>
      </c>
      <c r="H14" s="42"/>
      <c r="I14" s="42">
        <v>1.1499999999999999</v>
      </c>
      <c r="J14" s="42">
        <v>1.21</v>
      </c>
      <c r="K14" s="42">
        <v>1.3</v>
      </c>
      <c r="L14" s="42">
        <v>1.33</v>
      </c>
      <c r="M14" s="42">
        <v>1.38</v>
      </c>
      <c r="N14" s="42">
        <v>1.45</v>
      </c>
      <c r="O14" s="42">
        <v>1.56</v>
      </c>
      <c r="P14" s="42">
        <v>1.5960000000000001</v>
      </c>
      <c r="Q14" s="42">
        <v>53.838000000000001</v>
      </c>
      <c r="R14" s="42">
        <v>28.036000000000001</v>
      </c>
      <c r="S14" s="42">
        <v>0</v>
      </c>
      <c r="T14" s="42">
        <v>55.718000000000004</v>
      </c>
      <c r="U14" s="42">
        <v>22.933</v>
      </c>
      <c r="V14" s="42">
        <v>0</v>
      </c>
      <c r="W14" s="42"/>
      <c r="X14" s="42"/>
      <c r="Y14" s="42"/>
      <c r="Z14" s="42"/>
      <c r="AA14" s="42"/>
      <c r="AB14" s="42"/>
      <c r="AC14" s="42">
        <f t="shared" si="2"/>
        <v>0</v>
      </c>
      <c r="AD14" s="42">
        <f t="shared" si="3"/>
        <v>0</v>
      </c>
      <c r="AE14" s="42">
        <f t="shared" si="4"/>
        <v>0</v>
      </c>
      <c r="AF14" s="42">
        <f t="shared" si="5"/>
        <v>0</v>
      </c>
      <c r="AG14" s="43">
        <f t="shared" si="0"/>
        <v>1.1520338946782789</v>
      </c>
      <c r="AH14" s="43">
        <f>'30.06.2018'!AN14</f>
        <v>1.5648586387434553</v>
      </c>
      <c r="AI14" s="43">
        <f t="shared" si="6"/>
        <v>1.2099607267705321</v>
      </c>
      <c r="AJ14" s="43">
        <f>'30.06.2018'!AP14</f>
        <v>1.5863428925573273</v>
      </c>
    </row>
    <row r="15" spans="1:36" x14ac:dyDescent="0.25">
      <c r="A15" s="50" t="s">
        <v>102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3"/>
      <c r="AH15" s="43">
        <f>'30.06.2018'!AN15</f>
        <v>1.9767108563238982</v>
      </c>
      <c r="AI15" s="43" t="e">
        <f t="shared" ref="AI15" si="14">(R15+X15)/C15</f>
        <v>#DIV/0!</v>
      </c>
      <c r="AJ15" s="43">
        <f>'30.06.2018'!AP15</f>
        <v>2.2046087888531622</v>
      </c>
    </row>
    <row r="16" spans="1:36" x14ac:dyDescent="0.25">
      <c r="A16" s="50" t="s">
        <v>37</v>
      </c>
      <c r="B16" s="42">
        <v>133.16900000000001</v>
      </c>
      <c r="C16" s="42">
        <v>34.134999999999998</v>
      </c>
      <c r="D16" s="42">
        <v>0</v>
      </c>
      <c r="E16" s="42">
        <v>130.85900000000001</v>
      </c>
      <c r="F16" s="42">
        <v>56.753</v>
      </c>
      <c r="G16" s="42"/>
      <c r="H16" s="42">
        <v>4.6150000000000002</v>
      </c>
      <c r="I16" s="42">
        <v>0.88</v>
      </c>
      <c r="J16" s="42">
        <v>0.88</v>
      </c>
      <c r="K16" s="42">
        <v>0.91</v>
      </c>
      <c r="L16" s="42">
        <v>0.91</v>
      </c>
      <c r="M16" s="42">
        <v>1.06</v>
      </c>
      <c r="N16" s="42">
        <v>1.06</v>
      </c>
      <c r="O16" s="42">
        <v>1.0900000000000001</v>
      </c>
      <c r="P16" s="42">
        <v>1.0900000000000001</v>
      </c>
      <c r="Q16" s="42">
        <v>117.18899999999999</v>
      </c>
      <c r="R16" s="42">
        <v>30.039000000000001</v>
      </c>
      <c r="S16" s="42">
        <v>0</v>
      </c>
      <c r="T16" s="42">
        <v>119.07899999999999</v>
      </c>
      <c r="U16" s="42">
        <v>51.646000000000001</v>
      </c>
      <c r="V16" s="42">
        <v>0</v>
      </c>
      <c r="W16" s="42">
        <v>15.78</v>
      </c>
      <c r="X16" s="42">
        <v>2.6871999999999998</v>
      </c>
      <c r="Y16" s="42">
        <v>0</v>
      </c>
      <c r="Z16" s="42">
        <v>15.5496</v>
      </c>
      <c r="AA16" s="42">
        <v>3.7191999999999998</v>
      </c>
      <c r="AB16" s="42"/>
      <c r="AC16" s="42">
        <f t="shared" si="2"/>
        <v>0.11849604637715984</v>
      </c>
      <c r="AD16" s="42">
        <f t="shared" si="3"/>
        <v>0.11882713454940048</v>
      </c>
      <c r="AE16" s="42">
        <f t="shared" si="4"/>
        <v>7.8722718617255022E-2</v>
      </c>
      <c r="AF16" s="42">
        <f t="shared" si="5"/>
        <v>6.5533099571828804E-2</v>
      </c>
      <c r="AG16" s="43">
        <f t="shared" si="0"/>
        <v>0.99849814896860367</v>
      </c>
      <c r="AH16" s="43">
        <f>'30.06.2018'!AN16</f>
        <v>1.3699957800944982</v>
      </c>
      <c r="AI16" s="43">
        <f t="shared" si="6"/>
        <v>0.95872857770616671</v>
      </c>
      <c r="AJ16" s="43">
        <f>'30.06.2018'!AP16</f>
        <v>1.3700094688818112</v>
      </c>
    </row>
    <row r="17" spans="1:36" x14ac:dyDescent="0.25">
      <c r="A17" s="50" t="s">
        <v>38</v>
      </c>
      <c r="B17" s="42">
        <v>48.48</v>
      </c>
      <c r="C17" s="42">
        <v>6.8789999999999996</v>
      </c>
      <c r="D17" s="42">
        <v>7.4999999999999997E-2</v>
      </c>
      <c r="E17" s="42">
        <v>46.804000000000002</v>
      </c>
      <c r="F17" s="42">
        <v>4.7789999999999999</v>
      </c>
      <c r="G17" s="42"/>
      <c r="H17" s="42"/>
      <c r="I17" s="42">
        <v>1.1399999999999999</v>
      </c>
      <c r="J17" s="42">
        <v>1.68</v>
      </c>
      <c r="K17" s="42">
        <v>1.68</v>
      </c>
      <c r="L17" s="42">
        <v>2.71</v>
      </c>
      <c r="M17" s="42">
        <v>1.3680000000000001</v>
      </c>
      <c r="N17" s="42">
        <v>2.016</v>
      </c>
      <c r="O17" s="42">
        <v>2.016</v>
      </c>
      <c r="P17" s="42">
        <v>3.2519999999999998</v>
      </c>
      <c r="Q17" s="42">
        <v>55.267000000000003</v>
      </c>
      <c r="R17" s="42">
        <v>11.557</v>
      </c>
      <c r="S17" s="42">
        <v>0.126</v>
      </c>
      <c r="T17" s="42">
        <v>78.631</v>
      </c>
      <c r="U17" s="42">
        <v>12.951000000000001</v>
      </c>
      <c r="V17" s="42">
        <v>0</v>
      </c>
      <c r="W17" s="42">
        <v>7.694</v>
      </c>
      <c r="X17" s="42">
        <v>0.33</v>
      </c>
      <c r="Y17" s="42">
        <v>1.9E-2</v>
      </c>
      <c r="Z17" s="42">
        <v>0</v>
      </c>
      <c r="AA17" s="42">
        <v>0</v>
      </c>
      <c r="AB17" s="42">
        <v>0</v>
      </c>
      <c r="AC17" s="42">
        <f t="shared" si="2"/>
        <v>0.15870462046204623</v>
      </c>
      <c r="AD17" s="42">
        <f t="shared" si="3"/>
        <v>0</v>
      </c>
      <c r="AE17" s="42">
        <f t="shared" si="4"/>
        <v>5.0186942766752951E-2</v>
      </c>
      <c r="AF17" s="42">
        <f t="shared" si="5"/>
        <v>0</v>
      </c>
      <c r="AG17" s="43">
        <f t="shared" si="0"/>
        <v>1.2987004950495051</v>
      </c>
      <c r="AH17" s="43">
        <f>'30.06.2018'!AN17</f>
        <v>1.8100133458423076</v>
      </c>
      <c r="AI17" s="43">
        <f t="shared" si="6"/>
        <v>1.7280127925570579</v>
      </c>
      <c r="AJ17" s="43">
        <f>'30.06.2018'!AP17</f>
        <v>2.7698760485789409</v>
      </c>
    </row>
    <row r="18" spans="1:36" x14ac:dyDescent="0.25">
      <c r="A18" s="50" t="s">
        <v>39</v>
      </c>
      <c r="B18" s="42">
        <v>87.013999999999996</v>
      </c>
      <c r="C18" s="42">
        <v>12.169</v>
      </c>
      <c r="D18" s="42">
        <v>1.71</v>
      </c>
      <c r="E18" s="42">
        <v>64.790999999999997</v>
      </c>
      <c r="F18" s="42">
        <v>11.026999999999999</v>
      </c>
      <c r="G18" s="42"/>
      <c r="H18" s="42">
        <v>23.187000000000001</v>
      </c>
      <c r="I18" s="42">
        <v>1.03</v>
      </c>
      <c r="J18" s="42">
        <v>0.84</v>
      </c>
      <c r="K18" s="42">
        <v>1.03</v>
      </c>
      <c r="L18" s="42">
        <v>0.84</v>
      </c>
      <c r="M18" s="42">
        <f>I18*1.2</f>
        <v>1.236</v>
      </c>
      <c r="N18" s="42">
        <f>J18*1.2</f>
        <v>1.008</v>
      </c>
      <c r="O18" s="42">
        <f>K18*1.2</f>
        <v>1.236</v>
      </c>
      <c r="P18" s="42">
        <f>L18*1.2</f>
        <v>1.008</v>
      </c>
      <c r="Q18" s="42">
        <v>38.466999999999999</v>
      </c>
      <c r="R18" s="42">
        <v>9.7439999999999998</v>
      </c>
      <c r="S18" s="42">
        <v>1.2010000000000001</v>
      </c>
      <c r="T18" s="42">
        <v>64.619</v>
      </c>
      <c r="U18" s="42">
        <v>8.7319999999999993</v>
      </c>
      <c r="V18" s="42"/>
      <c r="W18" s="42">
        <v>6.0579999999999998</v>
      </c>
      <c r="X18" s="42">
        <v>0.90500000000000003</v>
      </c>
      <c r="Y18" s="42">
        <v>0.02</v>
      </c>
      <c r="Z18" s="42">
        <v>2.2970000000000002</v>
      </c>
      <c r="AA18" s="42">
        <v>0.84299999999999997</v>
      </c>
      <c r="AB18" s="42"/>
      <c r="AC18" s="42">
        <f t="shared" si="2"/>
        <v>6.9620980531868437E-2</v>
      </c>
      <c r="AD18" s="42">
        <f t="shared" si="3"/>
        <v>3.5452454816255349E-2</v>
      </c>
      <c r="AE18" s="42">
        <f t="shared" si="4"/>
        <v>6.6647452986526398E-2</v>
      </c>
      <c r="AF18" s="42">
        <f t="shared" si="5"/>
        <v>7.6448716786070556E-2</v>
      </c>
      <c r="AG18" s="43">
        <f t="shared" si="0"/>
        <v>0.51169926678465538</v>
      </c>
      <c r="AH18" s="43">
        <f>'30.06.2018'!AN18</f>
        <v>2.0905311478249571</v>
      </c>
      <c r="AI18" s="43">
        <f t="shared" si="6"/>
        <v>0.87509244802366659</v>
      </c>
      <c r="AJ18" s="43">
        <f>'30.06.2018'!AP18</f>
        <v>2.4934403209628888</v>
      </c>
    </row>
    <row r="19" spans="1:36" x14ac:dyDescent="0.25">
      <c r="A19" s="50" t="s">
        <v>40</v>
      </c>
      <c r="B19" s="42">
        <v>43.003</v>
      </c>
      <c r="C19" s="42">
        <v>30.690999999999999</v>
      </c>
      <c r="D19" s="42">
        <v>0</v>
      </c>
      <c r="E19" s="42">
        <v>35.256</v>
      </c>
      <c r="F19" s="42">
        <v>29.937000000000001</v>
      </c>
      <c r="G19" s="42">
        <v>0</v>
      </c>
      <c r="H19" s="42"/>
      <c r="I19" s="42">
        <v>0.88</v>
      </c>
      <c r="J19" s="42">
        <v>1.06</v>
      </c>
      <c r="K19" s="42">
        <v>1.64</v>
      </c>
      <c r="L19" s="42">
        <v>1.97</v>
      </c>
      <c r="M19" s="42">
        <v>1.06</v>
      </c>
      <c r="N19" s="42">
        <v>1.27</v>
      </c>
      <c r="O19" s="42">
        <v>1.97</v>
      </c>
      <c r="P19" s="42">
        <v>2.36</v>
      </c>
      <c r="Q19" s="42">
        <v>37.817999999999998</v>
      </c>
      <c r="R19" s="42">
        <v>32.036999999999999</v>
      </c>
      <c r="S19" s="42">
        <v>0</v>
      </c>
      <c r="T19" s="42">
        <v>57.792999999999999</v>
      </c>
      <c r="U19" s="42">
        <v>56.536999999999999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f t="shared" si="2"/>
        <v>0</v>
      </c>
      <c r="AD19" s="42">
        <f t="shared" si="3"/>
        <v>0</v>
      </c>
      <c r="AE19" s="42">
        <f t="shared" si="4"/>
        <v>0</v>
      </c>
      <c r="AF19" s="42">
        <f t="shared" si="5"/>
        <v>0</v>
      </c>
      <c r="AG19" s="43">
        <f t="shared" si="0"/>
        <v>0.87942701671976364</v>
      </c>
      <c r="AH19" s="43">
        <f>'30.06.2018'!AN19</f>
        <v>2.339954518030352</v>
      </c>
      <c r="AI19" s="43">
        <f t="shared" si="6"/>
        <v>1.0438565051643804</v>
      </c>
      <c r="AJ19" s="43">
        <f>'30.06.2018'!AP19</f>
        <v>2.3479600940871115</v>
      </c>
    </row>
    <row r="20" spans="1:36" x14ac:dyDescent="0.25">
      <c r="A20" s="50" t="s">
        <v>41</v>
      </c>
      <c r="B20" s="42">
        <v>41.515999999999998</v>
      </c>
      <c r="C20" s="42">
        <v>14.92</v>
      </c>
      <c r="D20" s="42">
        <v>0</v>
      </c>
      <c r="E20" s="42">
        <v>38.89</v>
      </c>
      <c r="F20" s="42">
        <v>13.564</v>
      </c>
      <c r="G20" s="42">
        <v>0</v>
      </c>
      <c r="H20" s="42"/>
      <c r="I20" s="42">
        <v>1</v>
      </c>
      <c r="J20" s="42">
        <v>1</v>
      </c>
      <c r="K20" s="42">
        <v>2.08</v>
      </c>
      <c r="L20" s="42">
        <v>2.08</v>
      </c>
      <c r="M20" s="42">
        <v>1.2</v>
      </c>
      <c r="N20" s="42">
        <v>1.2</v>
      </c>
      <c r="O20" s="42">
        <v>2.496</v>
      </c>
      <c r="P20" s="42">
        <v>2.496</v>
      </c>
      <c r="Q20" s="42">
        <v>40.279000000000003</v>
      </c>
      <c r="R20" s="42">
        <v>14.988</v>
      </c>
      <c r="S20" s="42">
        <v>0</v>
      </c>
      <c r="T20" s="42">
        <v>80.891000000000005</v>
      </c>
      <c r="U20" s="42">
        <v>28.213000000000001</v>
      </c>
      <c r="V20" s="42">
        <v>0</v>
      </c>
      <c r="W20" s="42">
        <v>4.5049999999999999</v>
      </c>
      <c r="X20" s="42">
        <v>1.718</v>
      </c>
      <c r="Y20" s="42">
        <v>0</v>
      </c>
      <c r="Z20" s="42">
        <v>6.2770000000000001</v>
      </c>
      <c r="AA20" s="42">
        <v>2.1869999999999998</v>
      </c>
      <c r="AB20" s="42">
        <v>0</v>
      </c>
      <c r="AC20" s="42">
        <f t="shared" si="2"/>
        <v>0.1085123807688602</v>
      </c>
      <c r="AD20" s="42">
        <f t="shared" si="3"/>
        <v>0.16140395988686038</v>
      </c>
      <c r="AE20" s="42">
        <f t="shared" si="4"/>
        <v>0.11514745308310992</v>
      </c>
      <c r="AF20" s="42">
        <f t="shared" si="5"/>
        <v>0.16123562370982009</v>
      </c>
      <c r="AG20" s="43">
        <f t="shared" si="0"/>
        <v>1.0787166393679548</v>
      </c>
      <c r="AH20" s="43">
        <f>'30.06.2018'!AN20</f>
        <v>1.8821022727272727</v>
      </c>
      <c r="AI20" s="43">
        <f t="shared" si="6"/>
        <v>1.11970509383378</v>
      </c>
      <c r="AJ20" s="43">
        <f>'30.06.2018'!AP20</f>
        <v>1.8427973699940228</v>
      </c>
    </row>
    <row r="21" spans="1:36" x14ac:dyDescent="0.25">
      <c r="A21" s="60" t="s">
        <v>42</v>
      </c>
      <c r="B21" s="42" t="s">
        <v>72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3"/>
      <c r="AH21" s="43">
        <f>'30.06.2018'!AN21</f>
        <v>1.7043673175665164</v>
      </c>
      <c r="AI21" s="43" t="e">
        <f t="shared" si="6"/>
        <v>#DIV/0!</v>
      </c>
      <c r="AJ21" s="43">
        <f>'30.06.2018'!AP21</f>
        <v>2.1680388239804667</v>
      </c>
    </row>
    <row r="22" spans="1:36" x14ac:dyDescent="0.25">
      <c r="A22" s="50" t="s">
        <v>43</v>
      </c>
      <c r="B22" s="42">
        <v>197.55199999999999</v>
      </c>
      <c r="C22" s="42">
        <v>138.773</v>
      </c>
      <c r="D22" s="42">
        <v>0</v>
      </c>
      <c r="E22" s="42">
        <v>197.649</v>
      </c>
      <c r="F22" s="42">
        <v>184.97</v>
      </c>
      <c r="G22" s="42">
        <v>0</v>
      </c>
      <c r="H22" s="42"/>
      <c r="I22" s="57">
        <f>Q22/B22</f>
        <v>0.87777395318700902</v>
      </c>
      <c r="J22" s="57">
        <f>R22/C22</f>
        <v>0.94025494872921966</v>
      </c>
      <c r="K22" s="57">
        <f>T22/E22</f>
        <v>1.6651235270605973</v>
      </c>
      <c r="L22" s="57">
        <f>U22/F22</f>
        <v>2.1628588419743742</v>
      </c>
      <c r="M22" s="43">
        <f>I22*1.2</f>
        <v>1.0533287438244108</v>
      </c>
      <c r="N22" s="43">
        <f>J22*1.2</f>
        <v>1.1283059384750636</v>
      </c>
      <c r="O22" s="43">
        <f>K22*1.2</f>
        <v>1.9981482324727167</v>
      </c>
      <c r="P22" s="43">
        <f>L22*1.2</f>
        <v>2.5954306103692488</v>
      </c>
      <c r="Q22" s="42">
        <v>173.40600000000001</v>
      </c>
      <c r="R22" s="42">
        <v>130.482</v>
      </c>
      <c r="S22" s="42">
        <v>0</v>
      </c>
      <c r="T22" s="42">
        <v>329.11</v>
      </c>
      <c r="U22" s="42">
        <v>400.06400000000002</v>
      </c>
      <c r="V22" s="42">
        <v>0</v>
      </c>
      <c r="W22" s="42">
        <v>1.169</v>
      </c>
      <c r="X22" s="42">
        <v>0.20300000000000001</v>
      </c>
      <c r="Y22" s="42">
        <v>0</v>
      </c>
      <c r="Z22" s="42">
        <v>1.1639999999999999</v>
      </c>
      <c r="AA22" s="42">
        <v>0.17499999999999999</v>
      </c>
      <c r="AB22" s="42"/>
      <c r="AC22" s="42">
        <f t="shared" si="2"/>
        <v>5.9174293350611491E-3</v>
      </c>
      <c r="AD22" s="42">
        <f t="shared" si="3"/>
        <v>5.889227873654812E-3</v>
      </c>
      <c r="AE22" s="42">
        <f t="shared" si="4"/>
        <v>1.4628205774898577E-3</v>
      </c>
      <c r="AF22" s="42">
        <f t="shared" si="5"/>
        <v>9.4609936746499425E-4</v>
      </c>
      <c r="AG22" s="43">
        <f t="shared" si="0"/>
        <v>0.88369138252207025</v>
      </c>
      <c r="AH22" s="43">
        <f>'30.06.2018'!AN22</f>
        <v>0</v>
      </c>
      <c r="AI22" s="43">
        <f t="shared" si="6"/>
        <v>0.94171776930670958</v>
      </c>
      <c r="AJ22" s="43">
        <f>'30.06.2018'!AP22</f>
        <v>0</v>
      </c>
    </row>
    <row r="23" spans="1:36" x14ac:dyDescent="0.25">
      <c r="A23" s="50" t="s">
        <v>44</v>
      </c>
      <c r="B23" s="42">
        <v>27.053999999999998</v>
      </c>
      <c r="C23" s="42">
        <v>8.9260000000000002</v>
      </c>
      <c r="D23" s="42">
        <v>0</v>
      </c>
      <c r="E23" s="42">
        <v>24.202999999999999</v>
      </c>
      <c r="F23" s="42">
        <v>3.0680000000000001</v>
      </c>
      <c r="G23" s="42">
        <v>0</v>
      </c>
      <c r="H23" s="42"/>
      <c r="I23" s="42">
        <v>0.8</v>
      </c>
      <c r="J23" s="42">
        <v>0.8</v>
      </c>
      <c r="K23" s="42">
        <v>1.1399999999999999</v>
      </c>
      <c r="L23" s="42">
        <v>1.1399999999999999</v>
      </c>
      <c r="M23" s="42">
        <v>0.96</v>
      </c>
      <c r="N23" s="42">
        <v>0.96</v>
      </c>
      <c r="O23" s="42">
        <v>1.37</v>
      </c>
      <c r="P23" s="42">
        <v>1.37</v>
      </c>
      <c r="Q23" s="42">
        <v>20.622</v>
      </c>
      <c r="R23" s="42">
        <v>8.1769999999999996</v>
      </c>
      <c r="S23" s="42">
        <v>0</v>
      </c>
      <c r="T23" s="42">
        <v>26.148</v>
      </c>
      <c r="U23" s="42">
        <v>4.976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f t="shared" si="2"/>
        <v>0</v>
      </c>
      <c r="AD23" s="42">
        <f t="shared" si="3"/>
        <v>0</v>
      </c>
      <c r="AE23" s="42">
        <f t="shared" si="4"/>
        <v>0</v>
      </c>
      <c r="AF23" s="42">
        <f t="shared" si="5"/>
        <v>0</v>
      </c>
      <c r="AG23" s="43">
        <f t="shared" si="0"/>
        <v>0.76225327123530717</v>
      </c>
      <c r="AH23" s="43">
        <f>'30.06.2018'!AN23</f>
        <v>1.6700052841427677</v>
      </c>
      <c r="AI23" s="43">
        <f t="shared" si="6"/>
        <v>0.9160878332959892</v>
      </c>
      <c r="AJ23" s="43">
        <f>'30.06.2018'!AP23</f>
        <v>1.6700299639209928</v>
      </c>
    </row>
    <row r="24" spans="1:36" x14ac:dyDescent="0.25">
      <c r="A24" s="50" t="s">
        <v>45</v>
      </c>
      <c r="B24" s="42">
        <v>86.745000000000005</v>
      </c>
      <c r="C24" s="42">
        <v>30.204999999999998</v>
      </c>
      <c r="D24" s="42">
        <v>1.0680000000000001</v>
      </c>
      <c r="E24" s="42">
        <v>75.878</v>
      </c>
      <c r="F24" s="42">
        <v>31.818999999999999</v>
      </c>
      <c r="G24" s="42">
        <v>0</v>
      </c>
      <c r="H24" s="42"/>
      <c r="I24" s="42">
        <v>1.1100000000000001</v>
      </c>
      <c r="J24" s="42">
        <v>1.1100000000000001</v>
      </c>
      <c r="K24" s="42">
        <v>1.42</v>
      </c>
      <c r="L24" s="42">
        <v>1.42</v>
      </c>
      <c r="M24" s="42">
        <v>1.3320000000000001</v>
      </c>
      <c r="N24" s="42">
        <v>1.3320000000000001</v>
      </c>
      <c r="O24" s="42">
        <v>1.704</v>
      </c>
      <c r="P24" s="42">
        <v>1.704</v>
      </c>
      <c r="Q24" s="42">
        <v>94.081999999999994</v>
      </c>
      <c r="R24" s="42">
        <v>32.622</v>
      </c>
      <c r="S24" s="42">
        <v>1.151</v>
      </c>
      <c r="T24" s="42">
        <v>104.221</v>
      </c>
      <c r="U24" s="42">
        <v>43.646000000000001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f t="shared" si="2"/>
        <v>0</v>
      </c>
      <c r="AD24" s="42">
        <f t="shared" si="3"/>
        <v>0</v>
      </c>
      <c r="AE24" s="42">
        <f t="shared" si="4"/>
        <v>0</v>
      </c>
      <c r="AF24" s="42">
        <f t="shared" si="5"/>
        <v>0</v>
      </c>
      <c r="AG24" s="43">
        <f t="shared" si="0"/>
        <v>1.0845812438757276</v>
      </c>
      <c r="AH24" s="43">
        <f>'30.06.2018'!AN24</f>
        <v>2.5044060100964844</v>
      </c>
      <c r="AI24" s="43">
        <f t="shared" si="6"/>
        <v>1.080019864260884</v>
      </c>
      <c r="AJ24" s="43">
        <f>'30.06.2018'!AP24</f>
        <v>2.936467100555423</v>
      </c>
    </row>
    <row r="25" spans="1:36" x14ac:dyDescent="0.25">
      <c r="A25" s="50" t="s">
        <v>46</v>
      </c>
      <c r="B25" s="42">
        <v>65.808000000000007</v>
      </c>
      <c r="C25" s="42">
        <v>30.744</v>
      </c>
      <c r="D25" s="42">
        <v>0</v>
      </c>
      <c r="E25" s="42">
        <v>62.63</v>
      </c>
      <c r="F25" s="42">
        <v>20.655000000000001</v>
      </c>
      <c r="G25" s="42"/>
      <c r="H25" s="42"/>
      <c r="I25" s="42">
        <v>0.89</v>
      </c>
      <c r="J25" s="42">
        <v>1.28</v>
      </c>
      <c r="K25" s="42">
        <v>0.89</v>
      </c>
      <c r="L25" s="42">
        <v>1.28</v>
      </c>
      <c r="M25" s="42">
        <v>1.0680000000000001</v>
      </c>
      <c r="N25" s="42">
        <v>1.536</v>
      </c>
      <c r="O25" s="42">
        <v>1.0680000000000001</v>
      </c>
      <c r="P25" s="42">
        <v>1.536</v>
      </c>
      <c r="Q25" s="42">
        <v>58.569000000000003</v>
      </c>
      <c r="R25" s="42">
        <v>39.351999999999997</v>
      </c>
      <c r="S25" s="42">
        <v>0</v>
      </c>
      <c r="T25" s="42">
        <v>56.006</v>
      </c>
      <c r="U25" s="42">
        <v>30.353000000000002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f t="shared" si="2"/>
        <v>0</v>
      </c>
      <c r="AD25" s="42">
        <f t="shared" si="3"/>
        <v>0</v>
      </c>
      <c r="AE25" s="42">
        <f t="shared" si="4"/>
        <v>0</v>
      </c>
      <c r="AF25" s="42">
        <f t="shared" si="5"/>
        <v>0</v>
      </c>
      <c r="AG25" s="43">
        <f t="shared" si="0"/>
        <v>0.88999817651349378</v>
      </c>
      <c r="AH25" s="43">
        <f>'30.06.2018'!AN25</f>
        <v>1.3762268758599219</v>
      </c>
      <c r="AI25" s="43">
        <f t="shared" si="6"/>
        <v>1.2799895914650012</v>
      </c>
      <c r="AJ25" s="43">
        <f>'30.06.2018'!AP25</f>
        <v>1.2711270886521999</v>
      </c>
    </row>
    <row r="26" spans="1:36" x14ac:dyDescent="0.25">
      <c r="A26" s="50" t="s">
        <v>47</v>
      </c>
      <c r="B26" s="42">
        <v>583.51300000000003</v>
      </c>
      <c r="C26" s="42">
        <v>489.33699999999999</v>
      </c>
      <c r="D26" s="42">
        <v>0</v>
      </c>
      <c r="E26" s="42">
        <v>571.53099999999995</v>
      </c>
      <c r="F26" s="42">
        <v>513.67399999999998</v>
      </c>
      <c r="G26" s="42">
        <v>0</v>
      </c>
      <c r="H26" s="42"/>
      <c r="I26" s="42">
        <v>0.75</v>
      </c>
      <c r="J26" s="42">
        <v>0.75</v>
      </c>
      <c r="K26" s="42">
        <v>1.24</v>
      </c>
      <c r="L26" s="42">
        <v>1.24</v>
      </c>
      <c r="M26" s="42">
        <v>0.9</v>
      </c>
      <c r="N26" s="42">
        <v>0.9</v>
      </c>
      <c r="O26" s="42">
        <v>1.49</v>
      </c>
      <c r="P26" s="42">
        <v>1.49</v>
      </c>
      <c r="Q26" s="42">
        <v>441.22699999999998</v>
      </c>
      <c r="R26" s="42">
        <v>321.84500000000003</v>
      </c>
      <c r="S26" s="42">
        <v>0</v>
      </c>
      <c r="T26" s="42">
        <v>703.88400000000001</v>
      </c>
      <c r="U26" s="42">
        <v>570.30499999999995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f t="shared" si="2"/>
        <v>0</v>
      </c>
      <c r="AD26" s="42">
        <f t="shared" si="3"/>
        <v>0</v>
      </c>
      <c r="AE26" s="42">
        <f t="shared" si="4"/>
        <v>0</v>
      </c>
      <c r="AF26" s="42">
        <f t="shared" si="5"/>
        <v>0</v>
      </c>
      <c r="AG26" s="43">
        <f t="shared" si="0"/>
        <v>0.75615624673314896</v>
      </c>
      <c r="AH26" s="43">
        <f>'30.06.2018'!AN26</f>
        <v>1.5958881773983162</v>
      </c>
      <c r="AI26" s="43">
        <f t="shared" si="6"/>
        <v>0.65771646125267458</v>
      </c>
      <c r="AJ26" s="43">
        <f>'30.06.2018'!AP26</f>
        <v>1.7067773058776428</v>
      </c>
    </row>
    <row r="27" spans="1:36" x14ac:dyDescent="0.25">
      <c r="A27" s="50" t="s">
        <v>48</v>
      </c>
      <c r="B27" s="42">
        <v>34.863</v>
      </c>
      <c r="C27" s="42">
        <v>12.739000000000001</v>
      </c>
      <c r="D27" s="42">
        <v>0</v>
      </c>
      <c r="E27" s="42">
        <v>41.622</v>
      </c>
      <c r="F27" s="42">
        <v>103.999</v>
      </c>
      <c r="G27" s="42">
        <v>0</v>
      </c>
      <c r="H27" s="42"/>
      <c r="I27" s="42">
        <v>0.95</v>
      </c>
      <c r="J27" s="42">
        <v>1.05</v>
      </c>
      <c r="K27" s="42">
        <v>1.2</v>
      </c>
      <c r="L27" s="42">
        <v>1.35</v>
      </c>
      <c r="M27" s="42">
        <v>1.1399999999999999</v>
      </c>
      <c r="N27" s="42">
        <v>1.26</v>
      </c>
      <c r="O27" s="42">
        <v>1.44</v>
      </c>
      <c r="P27" s="42">
        <v>1.62</v>
      </c>
      <c r="Q27" s="42">
        <v>33.119</v>
      </c>
      <c r="R27" s="42">
        <v>13.375999999999999</v>
      </c>
      <c r="S27" s="42">
        <v>0</v>
      </c>
      <c r="T27" s="42">
        <v>49.945999999999998</v>
      </c>
      <c r="U27" s="42">
        <v>151.82400000000001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f t="shared" si="2"/>
        <v>0</v>
      </c>
      <c r="AD27" s="42">
        <f t="shared" si="3"/>
        <v>0</v>
      </c>
      <c r="AE27" s="42">
        <f t="shared" si="4"/>
        <v>0</v>
      </c>
      <c r="AF27" s="42">
        <f t="shared" si="5"/>
        <v>0</v>
      </c>
      <c r="AG27" s="43">
        <f>(Q27+W27)/B27</f>
        <v>0.94997561885093085</v>
      </c>
      <c r="AH27" s="43">
        <f>'30.06.2018'!AN27</f>
        <v>1.4863227638428775</v>
      </c>
      <c r="AI27" s="43">
        <f t="shared" si="6"/>
        <v>1.0500039249548629</v>
      </c>
      <c r="AJ27" s="43">
        <f>'30.06.2018'!AP27</f>
        <v>1.1021266685825843</v>
      </c>
    </row>
    <row r="28" spans="1:36" x14ac:dyDescent="0.25">
      <c r="A28" s="60" t="s">
        <v>49</v>
      </c>
      <c r="B28" s="42">
        <v>86.088999999999999</v>
      </c>
      <c r="C28" s="42">
        <v>29.715</v>
      </c>
      <c r="D28" s="42">
        <v>1.278</v>
      </c>
      <c r="E28" s="42">
        <v>82.031999999999996</v>
      </c>
      <c r="F28" s="42">
        <v>161.767</v>
      </c>
      <c r="G28" s="42">
        <v>6.4000000000000001E-2</v>
      </c>
      <c r="H28" s="42"/>
      <c r="I28" s="42">
        <v>0.62</v>
      </c>
      <c r="J28" s="42">
        <v>0.9</v>
      </c>
      <c r="K28" s="42">
        <v>1.22</v>
      </c>
      <c r="L28" s="42">
        <v>1.38</v>
      </c>
      <c r="M28" s="42">
        <f>I28*1.2</f>
        <v>0.74399999999999999</v>
      </c>
      <c r="N28" s="42">
        <f>J28*1.2</f>
        <v>1.08</v>
      </c>
      <c r="O28" s="42">
        <f>K28*1.2</f>
        <v>1.464</v>
      </c>
      <c r="P28" s="42">
        <f>L28*1.2</f>
        <v>1.6559999999999999</v>
      </c>
      <c r="Q28" s="42">
        <v>53.636000000000003</v>
      </c>
      <c r="R28" s="42">
        <v>26.614999999999998</v>
      </c>
      <c r="S28" s="42">
        <v>1.1499999999999999</v>
      </c>
      <c r="T28" s="42">
        <v>100.179</v>
      </c>
      <c r="U28" s="42">
        <v>239.465</v>
      </c>
      <c r="V28" s="42">
        <v>8.7999999999999995E-2</v>
      </c>
      <c r="W28" s="42"/>
      <c r="X28" s="42"/>
      <c r="Y28" s="42"/>
      <c r="Z28" s="42"/>
      <c r="AA28" s="42"/>
      <c r="AB28" s="42"/>
      <c r="AC28" s="42">
        <f t="shared" si="2"/>
        <v>0</v>
      </c>
      <c r="AD28" s="42">
        <f t="shared" si="3"/>
        <v>0</v>
      </c>
      <c r="AE28" s="42">
        <f t="shared" si="4"/>
        <v>0</v>
      </c>
      <c r="AF28" s="42">
        <f t="shared" si="5"/>
        <v>0</v>
      </c>
      <c r="AG28" s="43">
        <f t="shared" ref="AG28:AG46" si="15">(Q28+W28)/B28</f>
        <v>0.62302965535666577</v>
      </c>
      <c r="AH28" s="43">
        <f>'30.06.2018'!AN28</f>
        <v>1.1500022656214601</v>
      </c>
      <c r="AI28" s="43">
        <f t="shared" si="6"/>
        <v>0.89567558472152109</v>
      </c>
      <c r="AJ28" s="43">
        <f>'30.06.2018'!AP28</f>
        <v>1.1499990980055614</v>
      </c>
    </row>
    <row r="29" spans="1:36" x14ac:dyDescent="0.25">
      <c r="A29" s="50" t="s">
        <v>50</v>
      </c>
      <c r="B29" s="42">
        <v>202.804</v>
      </c>
      <c r="C29" s="42">
        <v>88.013999999999996</v>
      </c>
      <c r="D29" s="42">
        <v>0</v>
      </c>
      <c r="E29" s="42">
        <v>201.33500000000001</v>
      </c>
      <c r="F29" s="42">
        <v>364.75099999999998</v>
      </c>
      <c r="G29" s="42">
        <v>0</v>
      </c>
      <c r="H29" s="42"/>
      <c r="I29" s="42">
        <v>0.76400000000000001</v>
      </c>
      <c r="J29" s="42">
        <v>0.76400000000000001</v>
      </c>
      <c r="K29" s="42">
        <v>0.64500000000000002</v>
      </c>
      <c r="L29" s="42">
        <v>0.64500000000000002</v>
      </c>
      <c r="M29" s="42">
        <v>0.91700000000000004</v>
      </c>
      <c r="N29" s="42">
        <v>0.91700000000000004</v>
      </c>
      <c r="O29" s="42">
        <v>0.77400000000000002</v>
      </c>
      <c r="P29" s="42">
        <v>0.77400000000000002</v>
      </c>
      <c r="Q29" s="42">
        <v>154.94200000000001</v>
      </c>
      <c r="R29" s="42">
        <v>67.242999999999995</v>
      </c>
      <c r="S29" s="42">
        <v>0</v>
      </c>
      <c r="T29" s="42">
        <v>129.86099999999999</v>
      </c>
      <c r="U29" s="42">
        <v>235.26400000000001</v>
      </c>
      <c r="V29" s="42">
        <v>0</v>
      </c>
      <c r="W29" s="42"/>
      <c r="X29" s="42"/>
      <c r="Y29" s="42"/>
      <c r="Z29" s="42"/>
      <c r="AA29" s="42"/>
      <c r="AB29" s="42"/>
      <c r="AC29" s="42">
        <f t="shared" si="2"/>
        <v>0</v>
      </c>
      <c r="AD29" s="42">
        <f t="shared" si="3"/>
        <v>0</v>
      </c>
      <c r="AE29" s="42">
        <f t="shared" si="4"/>
        <v>0</v>
      </c>
      <c r="AF29" s="42">
        <f t="shared" si="5"/>
        <v>0</v>
      </c>
      <c r="AG29" s="43">
        <f t="shared" si="15"/>
        <v>0.76399873769748139</v>
      </c>
      <c r="AH29" s="43">
        <f>'30.06.2018'!AN29</f>
        <v>1.1400089447543724</v>
      </c>
      <c r="AI29" s="43">
        <f t="shared" si="6"/>
        <v>0.76400345399595515</v>
      </c>
      <c r="AJ29" s="43">
        <f>'30.06.2018'!AP29</f>
        <v>1.1399980159714298</v>
      </c>
    </row>
    <row r="30" spans="1:36" x14ac:dyDescent="0.25">
      <c r="A30" s="50" t="s">
        <v>51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3"/>
      <c r="AH30" s="43">
        <f>'30.06.2018'!AN30</f>
        <v>2.1099870547058543</v>
      </c>
      <c r="AI30" s="43" t="e">
        <f t="shared" ref="AI30" si="16">(R30+X30)/C30</f>
        <v>#DIV/0!</v>
      </c>
      <c r="AJ30" s="43">
        <f>'30.06.2018'!AP30</f>
        <v>2.3898275862068967</v>
      </c>
    </row>
    <row r="31" spans="1:36" x14ac:dyDescent="0.25">
      <c r="A31" s="50" t="s">
        <v>52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3"/>
      <c r="AH31" s="43">
        <f>'30.06.2018'!AN31</f>
        <v>1.3075786674545724</v>
      </c>
      <c r="AI31" s="43" t="e">
        <f t="shared" ref="AI31" si="17">(R31+X31)/C31</f>
        <v>#DIV/0!</v>
      </c>
      <c r="AJ31" s="43">
        <f>'30.06.2018'!AP31</f>
        <v>1.3028114017961734</v>
      </c>
    </row>
    <row r="32" spans="1:36" x14ac:dyDescent="0.25">
      <c r="A32" s="50" t="s">
        <v>53</v>
      </c>
      <c r="B32" s="42">
        <v>82.738</v>
      </c>
      <c r="C32" s="42">
        <v>47.920999999999999</v>
      </c>
      <c r="D32" s="42">
        <v>0</v>
      </c>
      <c r="E32" s="42">
        <v>78.588999999999999</v>
      </c>
      <c r="F32" s="42">
        <v>75.173000000000002</v>
      </c>
      <c r="G32" s="42">
        <v>0</v>
      </c>
      <c r="H32" s="42"/>
      <c r="I32" s="42">
        <v>0.71</v>
      </c>
      <c r="J32" s="42">
        <v>0.71</v>
      </c>
      <c r="K32" s="42">
        <v>0.94</v>
      </c>
      <c r="L32" s="42">
        <v>0.94</v>
      </c>
      <c r="M32" s="42">
        <v>0.85</v>
      </c>
      <c r="N32" s="42">
        <v>0.85</v>
      </c>
      <c r="O32" s="42">
        <v>1.1299999999999999</v>
      </c>
      <c r="P32" s="42">
        <v>1.1299999999999999</v>
      </c>
      <c r="Q32" s="42">
        <v>60.081000000000003</v>
      </c>
      <c r="R32" s="42">
        <v>34.343000000000004</v>
      </c>
      <c r="S32" s="42">
        <v>0</v>
      </c>
      <c r="T32" s="42">
        <v>71.887</v>
      </c>
      <c r="U32" s="42">
        <v>70.387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f t="shared" si="2"/>
        <v>0</v>
      </c>
      <c r="AD32" s="42">
        <f t="shared" si="3"/>
        <v>0</v>
      </c>
      <c r="AE32" s="42">
        <f t="shared" si="4"/>
        <v>0</v>
      </c>
      <c r="AF32" s="42">
        <f t="shared" si="5"/>
        <v>0</v>
      </c>
      <c r="AG32" s="43">
        <f t="shared" si="15"/>
        <v>0.72615968478812642</v>
      </c>
      <c r="AH32" s="43">
        <f>'30.06.2018'!AN32</f>
        <v>1.311754068716094</v>
      </c>
      <c r="AI32" s="43">
        <f t="shared" si="6"/>
        <v>0.71665866739007955</v>
      </c>
      <c r="AJ32" s="43">
        <f>'30.06.2018'!AP32</f>
        <v>1.9696403394429518</v>
      </c>
    </row>
    <row r="33" spans="1:36" x14ac:dyDescent="0.25">
      <c r="A33" s="50" t="s">
        <v>54</v>
      </c>
      <c r="B33" s="42">
        <v>64.039000000000001</v>
      </c>
      <c r="C33" s="42">
        <v>43.48</v>
      </c>
      <c r="D33" s="42"/>
      <c r="E33" s="42">
        <v>50.304000000000002</v>
      </c>
      <c r="F33" s="42">
        <v>116.218</v>
      </c>
      <c r="G33" s="42"/>
      <c r="H33" s="42"/>
      <c r="I33" s="42">
        <v>1.1399999999999999</v>
      </c>
      <c r="J33" s="42">
        <v>1.29</v>
      </c>
      <c r="K33" s="42">
        <v>1.1399999999999999</v>
      </c>
      <c r="L33" s="42">
        <v>2</v>
      </c>
      <c r="M33" s="42">
        <v>1.3680000000000001</v>
      </c>
      <c r="N33" s="42">
        <v>1.548</v>
      </c>
      <c r="O33" s="42">
        <v>1.3680000000000001</v>
      </c>
      <c r="P33" s="42">
        <v>2.4</v>
      </c>
      <c r="Q33" s="42">
        <v>72.759</v>
      </c>
      <c r="R33" s="42">
        <v>56.183</v>
      </c>
      <c r="S33" s="42"/>
      <c r="T33" s="42">
        <v>57.56</v>
      </c>
      <c r="U33" s="42">
        <v>232.012</v>
      </c>
      <c r="V33" s="42"/>
      <c r="W33" s="42"/>
      <c r="X33" s="42"/>
      <c r="Y33" s="42"/>
      <c r="Z33" s="42"/>
      <c r="AA33" s="42"/>
      <c r="AB33" s="42"/>
      <c r="AC33" s="42">
        <v>0</v>
      </c>
      <c r="AD33" s="42">
        <v>0</v>
      </c>
      <c r="AE33" s="42">
        <v>0</v>
      </c>
      <c r="AF33" s="42">
        <v>0</v>
      </c>
      <c r="AG33" s="43">
        <f t="shared" si="15"/>
        <v>1.1361670232202252</v>
      </c>
      <c r="AH33" s="43">
        <f>'30.06.2018'!AN33</f>
        <v>0.83006498804560935</v>
      </c>
      <c r="AI33" s="43">
        <f t="shared" si="6"/>
        <v>1.2921573137074518</v>
      </c>
      <c r="AJ33" s="43">
        <f>'30.06.2018'!AP33</f>
        <v>1.1263678331243587</v>
      </c>
    </row>
    <row r="34" spans="1:36" x14ac:dyDescent="0.25">
      <c r="A34" s="50" t="s">
        <v>55</v>
      </c>
      <c r="B34" s="42">
        <v>279.01499999999999</v>
      </c>
      <c r="C34" s="42">
        <v>35.755000000000003</v>
      </c>
      <c r="D34" s="42">
        <v>0</v>
      </c>
      <c r="E34" s="42">
        <v>278.822</v>
      </c>
      <c r="F34" s="42">
        <v>89.075999999999993</v>
      </c>
      <c r="G34" s="42">
        <v>0</v>
      </c>
      <c r="H34" s="42">
        <v>331.53100000000001</v>
      </c>
      <c r="I34" s="42">
        <v>0.77</v>
      </c>
      <c r="J34" s="42">
        <v>0.89</v>
      </c>
      <c r="K34" s="42">
        <v>0.59</v>
      </c>
      <c r="L34" s="42">
        <v>0.75</v>
      </c>
      <c r="M34" s="42">
        <v>0.92400000000000004</v>
      </c>
      <c r="N34" s="42">
        <v>1.0680000000000001</v>
      </c>
      <c r="O34" s="42">
        <v>0.70799999999999996</v>
      </c>
      <c r="P34" s="42">
        <v>0.9</v>
      </c>
      <c r="Q34" s="42">
        <v>212.327</v>
      </c>
      <c r="R34" s="42">
        <v>31.821999999999999</v>
      </c>
      <c r="S34" s="42">
        <v>0</v>
      </c>
      <c r="T34" s="42">
        <v>162.58099999999999</v>
      </c>
      <c r="U34" s="42">
        <v>76.38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f t="shared" si="2"/>
        <v>0</v>
      </c>
      <c r="AD34" s="42">
        <f t="shared" si="3"/>
        <v>0</v>
      </c>
      <c r="AE34" s="42">
        <f t="shared" si="4"/>
        <v>0</v>
      </c>
      <c r="AF34" s="42">
        <f t="shared" si="5"/>
        <v>0</v>
      </c>
      <c r="AG34" s="43">
        <f t="shared" si="15"/>
        <v>0.76098776051466765</v>
      </c>
      <c r="AH34" s="43">
        <f>'30.06.2018'!AN34</f>
        <v>1.6900014404181329</v>
      </c>
      <c r="AI34" s="43">
        <f t="shared" si="6"/>
        <v>0.89000139840581727</v>
      </c>
      <c r="AJ34" s="43">
        <f>'30.06.2018'!AP34</f>
        <v>2.5365118425099973</v>
      </c>
    </row>
    <row r="35" spans="1:36" x14ac:dyDescent="0.25">
      <c r="A35" s="50" t="s">
        <v>56</v>
      </c>
      <c r="B35" s="42">
        <v>85.986000000000004</v>
      </c>
      <c r="C35" s="42">
        <v>22.3</v>
      </c>
      <c r="D35" s="42">
        <v>0</v>
      </c>
      <c r="E35" s="42">
        <v>74.53</v>
      </c>
      <c r="F35" s="42">
        <v>21.016999999999999</v>
      </c>
      <c r="G35" s="42">
        <v>0</v>
      </c>
      <c r="H35" s="42">
        <v>87.019000000000005</v>
      </c>
      <c r="I35" s="42">
        <v>0.89</v>
      </c>
      <c r="J35" s="42">
        <v>1.69</v>
      </c>
      <c r="K35" s="42">
        <v>1.32</v>
      </c>
      <c r="L35" s="42">
        <v>2.5299999999999998</v>
      </c>
      <c r="M35" s="42">
        <v>1.0680000000000001</v>
      </c>
      <c r="N35" s="42">
        <v>2.028</v>
      </c>
      <c r="O35" s="42">
        <v>1.5840000000000001</v>
      </c>
      <c r="P35" s="42">
        <v>3.036</v>
      </c>
      <c r="Q35" s="42">
        <v>78.753</v>
      </c>
      <c r="R35" s="42">
        <v>34.359000000000002</v>
      </c>
      <c r="S35" s="42"/>
      <c r="T35" s="42">
        <v>101.633</v>
      </c>
      <c r="U35" s="42">
        <v>48.17</v>
      </c>
      <c r="V35" s="42"/>
      <c r="W35" s="42"/>
      <c r="X35" s="42"/>
      <c r="Y35" s="42"/>
      <c r="Z35" s="42"/>
      <c r="AA35" s="42"/>
      <c r="AB35" s="42"/>
      <c r="AC35" s="42">
        <f t="shared" si="2"/>
        <v>0</v>
      </c>
      <c r="AD35" s="42">
        <f t="shared" si="3"/>
        <v>0</v>
      </c>
      <c r="AE35" s="42">
        <f t="shared" si="4"/>
        <v>0</v>
      </c>
      <c r="AF35" s="42">
        <f t="shared" si="5"/>
        <v>0</v>
      </c>
      <c r="AG35" s="43">
        <f t="shared" si="15"/>
        <v>0.91588165515316444</v>
      </c>
      <c r="AH35" s="43">
        <f>'30.06.2018'!AN35</f>
        <v>0.78034558460946102</v>
      </c>
      <c r="AI35" s="43">
        <f t="shared" si="6"/>
        <v>1.540762331838565</v>
      </c>
      <c r="AJ35" s="43">
        <f>'30.06.2018'!AP35</f>
        <v>1.7221681639143573</v>
      </c>
    </row>
    <row r="36" spans="1:36" x14ac:dyDescent="0.25">
      <c r="A36" s="50" t="s">
        <v>57</v>
      </c>
      <c r="B36" s="42">
        <v>6860</v>
      </c>
      <c r="C36" s="42">
        <v>2735</v>
      </c>
      <c r="D36" s="42">
        <v>0</v>
      </c>
      <c r="E36" s="42">
        <v>6832</v>
      </c>
      <c r="F36" s="42">
        <v>5116</v>
      </c>
      <c r="G36" s="42">
        <v>0</v>
      </c>
      <c r="H36" s="42">
        <v>10903</v>
      </c>
      <c r="I36" s="42">
        <v>0.95</v>
      </c>
      <c r="J36" s="42">
        <v>2.3199999999999998</v>
      </c>
      <c r="K36" s="42">
        <v>0.78</v>
      </c>
      <c r="L36" s="42">
        <v>1.72</v>
      </c>
      <c r="M36" s="42">
        <v>1.1399999999999999</v>
      </c>
      <c r="N36" s="42">
        <v>2.78</v>
      </c>
      <c r="O36" s="42">
        <v>0.94</v>
      </c>
      <c r="P36" s="42">
        <v>2.06</v>
      </c>
      <c r="Q36" s="42">
        <v>6517</v>
      </c>
      <c r="R36" s="42">
        <v>5806</v>
      </c>
      <c r="S36" s="42">
        <v>0</v>
      </c>
      <c r="T36" s="42">
        <v>5329</v>
      </c>
      <c r="U36" s="42">
        <v>7493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f t="shared" si="2"/>
        <v>0</v>
      </c>
      <c r="AD36" s="42">
        <f t="shared" si="3"/>
        <v>0</v>
      </c>
      <c r="AE36" s="42">
        <f t="shared" si="4"/>
        <v>0</v>
      </c>
      <c r="AF36" s="42">
        <f t="shared" si="5"/>
        <v>0</v>
      </c>
      <c r="AG36" s="43">
        <f t="shared" si="15"/>
        <v>0.95</v>
      </c>
      <c r="AH36" s="43">
        <f>'30.06.2018'!AN36</f>
        <v>1.1799921228830248</v>
      </c>
      <c r="AI36" s="43">
        <f t="shared" si="6"/>
        <v>2.122851919561243</v>
      </c>
      <c r="AJ36" s="43">
        <f>'30.06.2018'!AP36</f>
        <v>1.3699992654080657</v>
      </c>
    </row>
    <row r="37" spans="1:36" x14ac:dyDescent="0.25">
      <c r="A37" s="50" t="s">
        <v>58</v>
      </c>
      <c r="B37" s="42">
        <v>63.982999999999997</v>
      </c>
      <c r="C37" s="42">
        <v>39.924999999999997</v>
      </c>
      <c r="D37" s="42">
        <v>0</v>
      </c>
      <c r="E37" s="42">
        <v>56.715000000000003</v>
      </c>
      <c r="F37" s="42">
        <v>39.075000000000003</v>
      </c>
      <c r="G37" s="42">
        <v>0</v>
      </c>
      <c r="H37" s="42"/>
      <c r="I37" s="42">
        <v>0.89</v>
      </c>
      <c r="J37" s="42">
        <v>1.05</v>
      </c>
      <c r="K37" s="42">
        <v>1.1299999999999999</v>
      </c>
      <c r="L37" s="42">
        <v>1.33</v>
      </c>
      <c r="M37" s="42">
        <v>1.07</v>
      </c>
      <c r="N37" s="42">
        <v>1.26</v>
      </c>
      <c r="O37" s="42">
        <v>1.35</v>
      </c>
      <c r="P37" s="42">
        <v>1.59</v>
      </c>
      <c r="Q37" s="42">
        <v>57.072000000000003</v>
      </c>
      <c r="R37" s="42">
        <v>41.920999999999999</v>
      </c>
      <c r="S37" s="42">
        <v>0</v>
      </c>
      <c r="T37" s="42">
        <v>63.807000000000002</v>
      </c>
      <c r="U37" s="42">
        <v>51.774999999999999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f t="shared" si="2"/>
        <v>0</v>
      </c>
      <c r="AD37" s="42">
        <f t="shared" si="3"/>
        <v>0</v>
      </c>
      <c r="AE37" s="42">
        <f t="shared" si="4"/>
        <v>0</v>
      </c>
      <c r="AF37" s="42">
        <f t="shared" si="5"/>
        <v>0</v>
      </c>
      <c r="AG37" s="43">
        <f t="shared" si="15"/>
        <v>0.89198693402935159</v>
      </c>
      <c r="AH37" s="43">
        <f>'30.06.2018'!AN37</f>
        <v>1.0867811217676884</v>
      </c>
      <c r="AI37" s="43">
        <f t="shared" si="6"/>
        <v>1.0499937382592361</v>
      </c>
      <c r="AJ37" s="43">
        <f>'30.06.2018'!AP37</f>
        <v>1.5823912745164821</v>
      </c>
    </row>
    <row r="38" spans="1:36" x14ac:dyDescent="0.25">
      <c r="A38" s="50" t="s">
        <v>59</v>
      </c>
      <c r="B38" s="57">
        <v>1423.1279999999999</v>
      </c>
      <c r="C38" s="42">
        <v>744.68799999999999</v>
      </c>
      <c r="D38" s="42">
        <v>0</v>
      </c>
      <c r="E38" s="42">
        <v>1425.3440000000001</v>
      </c>
      <c r="F38" s="42">
        <v>959.87400000000002</v>
      </c>
      <c r="G38" s="42">
        <v>0</v>
      </c>
      <c r="H38" s="42">
        <v>1802.748</v>
      </c>
      <c r="I38" s="42">
        <v>0.57999999999999996</v>
      </c>
      <c r="J38" s="42">
        <v>0.57999999999999996</v>
      </c>
      <c r="K38" s="42">
        <v>1</v>
      </c>
      <c r="L38" s="42">
        <v>1</v>
      </c>
      <c r="M38" s="42">
        <v>0.69599999999999995</v>
      </c>
      <c r="N38" s="42">
        <v>0.69599999999999995</v>
      </c>
      <c r="O38" s="42">
        <v>1.2</v>
      </c>
      <c r="P38" s="42">
        <v>1.2</v>
      </c>
      <c r="Q38" s="42">
        <v>826.00599999999997</v>
      </c>
      <c r="R38" s="42">
        <v>432.24200000000002</v>
      </c>
      <c r="S38" s="42">
        <v>0</v>
      </c>
      <c r="T38" s="42">
        <v>1425.355</v>
      </c>
      <c r="U38" s="42">
        <v>1272.337</v>
      </c>
      <c r="V38" s="42"/>
      <c r="W38" s="42"/>
      <c r="X38" s="42"/>
      <c r="Y38" s="42"/>
      <c r="Z38" s="42"/>
      <c r="AA38" s="42"/>
      <c r="AB38" s="42"/>
      <c r="AC38" s="42">
        <f t="shared" si="2"/>
        <v>0</v>
      </c>
      <c r="AD38" s="42">
        <f t="shared" si="3"/>
        <v>0</v>
      </c>
      <c r="AE38" s="42">
        <f t="shared" si="4"/>
        <v>0</v>
      </c>
      <c r="AF38" s="42">
        <f t="shared" si="5"/>
        <v>0</v>
      </c>
      <c r="AG38" s="43">
        <f t="shared" si="15"/>
        <v>0.58041581642691309</v>
      </c>
      <c r="AH38" s="43">
        <f>'30.06.2018'!AN38</f>
        <v>1.9465007612747416</v>
      </c>
      <c r="AI38" s="43">
        <f t="shared" si="6"/>
        <v>0.58043368497948133</v>
      </c>
      <c r="AJ38" s="43">
        <f>'30.06.2018'!AP38</f>
        <v>2.2216804570527979</v>
      </c>
    </row>
    <row r="39" spans="1:36" x14ac:dyDescent="0.25">
      <c r="A39" s="50" t="s">
        <v>60</v>
      </c>
      <c r="B39" s="42">
        <v>20.646000000000001</v>
      </c>
      <c r="C39" s="42">
        <v>6.5039999999999996</v>
      </c>
      <c r="D39" s="42">
        <v>0</v>
      </c>
      <c r="E39" s="42">
        <v>19.945</v>
      </c>
      <c r="F39" s="42">
        <v>6.3179999999999996</v>
      </c>
      <c r="G39" s="42">
        <v>0</v>
      </c>
      <c r="H39" s="42"/>
      <c r="I39" s="42">
        <v>0.70399999999999996</v>
      </c>
      <c r="J39" s="42">
        <v>0.70399999999999996</v>
      </c>
      <c r="K39" s="42">
        <v>1.3540000000000001</v>
      </c>
      <c r="L39" s="42">
        <v>1.3540000000000001</v>
      </c>
      <c r="M39" s="42">
        <v>0.84</v>
      </c>
      <c r="N39" s="42">
        <v>0.84</v>
      </c>
      <c r="O39" s="42">
        <v>1.62</v>
      </c>
      <c r="P39" s="42">
        <v>1.62</v>
      </c>
      <c r="Q39" s="42">
        <v>14.535</v>
      </c>
      <c r="R39" s="42">
        <v>4.5789999999999997</v>
      </c>
      <c r="S39" s="42">
        <v>0</v>
      </c>
      <c r="T39" s="42">
        <v>27.006</v>
      </c>
      <c r="U39" s="42">
        <v>8.5540000000000003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f t="shared" si="2"/>
        <v>0</v>
      </c>
      <c r="AD39" s="42">
        <f t="shared" si="3"/>
        <v>0</v>
      </c>
      <c r="AE39" s="42">
        <f t="shared" si="4"/>
        <v>0</v>
      </c>
      <c r="AF39" s="42">
        <f t="shared" si="5"/>
        <v>0</v>
      </c>
      <c r="AG39" s="43">
        <f t="shared" si="15"/>
        <v>0.70401046207497819</v>
      </c>
      <c r="AH39" s="43">
        <f>'30.06.2018'!AN39</f>
        <v>2.0305157337457618</v>
      </c>
      <c r="AI39" s="43">
        <f t="shared" si="6"/>
        <v>0.70402829028290281</v>
      </c>
      <c r="AJ39" s="43">
        <f>'30.06.2018'!AP39</f>
        <v>2.0305437458044304</v>
      </c>
    </row>
    <row r="40" spans="1:36" x14ac:dyDescent="0.25">
      <c r="A40" s="50" t="s">
        <v>61</v>
      </c>
      <c r="B40" s="42">
        <v>69.224000000000004</v>
      </c>
      <c r="C40" s="42">
        <v>16.905999999999999</v>
      </c>
      <c r="D40" s="42">
        <v>3.0870000000000002</v>
      </c>
      <c r="E40" s="42">
        <v>75.018000000000001</v>
      </c>
      <c r="F40" s="42">
        <v>16.988</v>
      </c>
      <c r="G40" s="42">
        <v>17.923999999999999</v>
      </c>
      <c r="H40" s="42"/>
      <c r="I40" s="42">
        <v>0.80400000000000005</v>
      </c>
      <c r="J40" s="42">
        <v>0.96299999999999997</v>
      </c>
      <c r="K40" s="42">
        <v>0.90300000000000002</v>
      </c>
      <c r="L40" s="42">
        <v>1.052</v>
      </c>
      <c r="M40" s="42">
        <v>0.96499999999999997</v>
      </c>
      <c r="N40" s="42">
        <v>1.1559999999999999</v>
      </c>
      <c r="O40" s="42">
        <v>1.0840000000000001</v>
      </c>
      <c r="P40" s="42">
        <v>1.262</v>
      </c>
      <c r="Q40" s="42">
        <v>55.219000000000001</v>
      </c>
      <c r="R40" s="42">
        <v>16.114000000000001</v>
      </c>
      <c r="S40" s="42">
        <v>2.863</v>
      </c>
      <c r="T40" s="42">
        <v>67.652000000000001</v>
      </c>
      <c r="U40" s="42">
        <v>17.904</v>
      </c>
      <c r="V40" s="42">
        <v>18.876999999999999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f t="shared" si="2"/>
        <v>0</v>
      </c>
      <c r="AD40" s="42">
        <f t="shared" si="3"/>
        <v>0</v>
      </c>
      <c r="AE40" s="42">
        <f t="shared" si="4"/>
        <v>0</v>
      </c>
      <c r="AF40" s="42">
        <f t="shared" si="5"/>
        <v>0</v>
      </c>
      <c r="AG40" s="43">
        <f t="shared" si="15"/>
        <v>0.79768577372009708</v>
      </c>
      <c r="AH40" s="43">
        <f>'30.06.2018'!AN40</f>
        <v>1.3582510062202708</v>
      </c>
      <c r="AI40" s="43">
        <f t="shared" si="6"/>
        <v>0.95315272684254126</v>
      </c>
      <c r="AJ40" s="43">
        <f>'30.06.2018'!AP40</f>
        <v>1.4646885960754574</v>
      </c>
    </row>
    <row r="41" spans="1:36" x14ac:dyDescent="0.25">
      <c r="A41" s="50" t="s">
        <v>103</v>
      </c>
      <c r="B41" s="42">
        <v>122.01300000000001</v>
      </c>
      <c r="C41" s="42">
        <v>34.591000000000001</v>
      </c>
      <c r="D41" s="42">
        <v>0</v>
      </c>
      <c r="E41" s="42">
        <v>118.628</v>
      </c>
      <c r="F41" s="42">
        <v>52.676000000000002</v>
      </c>
      <c r="G41" s="42">
        <v>0</v>
      </c>
      <c r="H41" s="42"/>
      <c r="I41" s="42">
        <v>1.01</v>
      </c>
      <c r="J41" s="42">
        <v>1.01</v>
      </c>
      <c r="K41" s="42">
        <v>1.18</v>
      </c>
      <c r="L41" s="42">
        <v>1.18</v>
      </c>
      <c r="M41" s="42">
        <v>1.21</v>
      </c>
      <c r="N41" s="42">
        <v>1.21</v>
      </c>
      <c r="O41" s="42">
        <v>1.42</v>
      </c>
      <c r="P41" s="42">
        <v>1.42</v>
      </c>
      <c r="Q41" s="42">
        <v>122.947</v>
      </c>
      <c r="R41" s="42">
        <v>34.886000000000003</v>
      </c>
      <c r="S41" s="42">
        <v>0</v>
      </c>
      <c r="T41" s="42">
        <v>139.62799999999999</v>
      </c>
      <c r="U41" s="42">
        <v>61.500999999999998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/>
      <c r="AC41" s="42">
        <f t="shared" si="2"/>
        <v>0</v>
      </c>
      <c r="AD41" s="42">
        <f t="shared" si="3"/>
        <v>0</v>
      </c>
      <c r="AE41" s="42">
        <f t="shared" si="4"/>
        <v>0</v>
      </c>
      <c r="AF41" s="42">
        <f t="shared" si="5"/>
        <v>0</v>
      </c>
      <c r="AG41" s="43">
        <f t="shared" si="15"/>
        <v>1.0076549220165065</v>
      </c>
      <c r="AH41" s="43">
        <f>'30.06.2018'!AN41</f>
        <v>1.599924464302257</v>
      </c>
      <c r="AI41" s="43">
        <f t="shared" si="6"/>
        <v>1.0085282298863867</v>
      </c>
      <c r="AJ41" s="43">
        <f>'30.06.2018'!AP41</f>
        <v>1.6151517992259377</v>
      </c>
    </row>
    <row r="42" spans="1:36" x14ac:dyDescent="0.25">
      <c r="A42" s="50" t="s">
        <v>62</v>
      </c>
      <c r="B42" s="42">
        <v>25.544</v>
      </c>
      <c r="C42" s="42">
        <v>8.86</v>
      </c>
      <c r="D42" s="42">
        <v>0</v>
      </c>
      <c r="E42" s="42">
        <v>24.933</v>
      </c>
      <c r="F42" s="42">
        <v>11.036</v>
      </c>
      <c r="G42" s="42">
        <v>0</v>
      </c>
      <c r="H42" s="42"/>
      <c r="I42" s="42">
        <v>0.77</v>
      </c>
      <c r="J42" s="42">
        <v>0.77</v>
      </c>
      <c r="K42" s="42">
        <v>0.95</v>
      </c>
      <c r="L42" s="42">
        <v>0.95</v>
      </c>
      <c r="M42" s="42">
        <v>0.92</v>
      </c>
      <c r="N42" s="42">
        <v>0.92</v>
      </c>
      <c r="O42" s="42">
        <v>1.1399999999999999</v>
      </c>
      <c r="P42" s="42">
        <v>1.1399999999999999</v>
      </c>
      <c r="Q42" s="42">
        <v>19.747</v>
      </c>
      <c r="R42" s="42">
        <v>6.851</v>
      </c>
      <c r="S42" s="42">
        <v>0</v>
      </c>
      <c r="T42" s="42">
        <v>23.736000000000001</v>
      </c>
      <c r="U42" s="42">
        <v>10.506</v>
      </c>
      <c r="V42" s="42">
        <v>0</v>
      </c>
      <c r="W42" s="42"/>
      <c r="X42" s="42"/>
      <c r="Y42" s="42"/>
      <c r="Z42" s="42"/>
      <c r="AA42" s="42"/>
      <c r="AB42" s="42"/>
      <c r="AC42" s="42">
        <f t="shared" ref="AC42" si="18">W42/B42</f>
        <v>0</v>
      </c>
      <c r="AD42" s="42">
        <f t="shared" ref="AD42" si="19">Z42/E42</f>
        <v>0</v>
      </c>
      <c r="AE42" s="42">
        <f t="shared" ref="AE42" si="20">(X42+Y42)/(C42+D42)</f>
        <v>0</v>
      </c>
      <c r="AF42" s="42">
        <f t="shared" ref="AF42" si="21">(AA42+AB42)/(F42+G42)</f>
        <v>0</v>
      </c>
      <c r="AG42" s="43">
        <f t="shared" ref="AG42" si="22">(Q42+W42)/B42</f>
        <v>0.7730582524271844</v>
      </c>
      <c r="AH42" s="43">
        <f>'30.06.2018'!AN42</f>
        <v>1.9149342622766605</v>
      </c>
      <c r="AI42" s="43">
        <f t="shared" ref="AI42" si="23">(R42+X42)/C42</f>
        <v>0.77325056433408579</v>
      </c>
      <c r="AJ42" s="43">
        <f>'30.06.2018'!AP42</f>
        <v>1.914893163758761</v>
      </c>
    </row>
    <row r="43" spans="1:36" x14ac:dyDescent="0.25">
      <c r="A43" s="50" t="s">
        <v>63</v>
      </c>
      <c r="B43" s="42">
        <v>25.544</v>
      </c>
      <c r="C43" s="42">
        <v>8.86</v>
      </c>
      <c r="D43" s="42">
        <v>0</v>
      </c>
      <c r="E43" s="42">
        <v>24.933</v>
      </c>
      <c r="F43" s="42">
        <v>11.036</v>
      </c>
      <c r="G43" s="42">
        <v>0</v>
      </c>
      <c r="H43" s="42"/>
      <c r="I43" s="42">
        <v>0.77</v>
      </c>
      <c r="J43" s="42">
        <v>0.77</v>
      </c>
      <c r="K43" s="42">
        <v>0.95</v>
      </c>
      <c r="L43" s="42">
        <v>0.95</v>
      </c>
      <c r="M43" s="42">
        <v>0.92</v>
      </c>
      <c r="N43" s="42">
        <v>0.92</v>
      </c>
      <c r="O43" s="42">
        <v>1.1399999999999999</v>
      </c>
      <c r="P43" s="42">
        <v>1.1399999999999999</v>
      </c>
      <c r="Q43" s="42">
        <v>19.747</v>
      </c>
      <c r="R43" s="42">
        <v>6.851</v>
      </c>
      <c r="S43" s="42">
        <v>0</v>
      </c>
      <c r="T43" s="42">
        <v>23.736000000000001</v>
      </c>
      <c r="U43" s="42">
        <v>10.506</v>
      </c>
      <c r="V43" s="42">
        <v>0</v>
      </c>
      <c r="W43" s="42"/>
      <c r="X43" s="42"/>
      <c r="Y43" s="42"/>
      <c r="Z43" s="42"/>
      <c r="AA43" s="42"/>
      <c r="AB43" s="42"/>
      <c r="AC43" s="42">
        <f t="shared" si="2"/>
        <v>0</v>
      </c>
      <c r="AD43" s="42">
        <f t="shared" si="3"/>
        <v>0</v>
      </c>
      <c r="AE43" s="42">
        <f t="shared" si="4"/>
        <v>0</v>
      </c>
      <c r="AF43" s="42">
        <f t="shared" si="5"/>
        <v>0</v>
      </c>
      <c r="AG43" s="43">
        <f t="shared" si="15"/>
        <v>0.7730582524271844</v>
      </c>
      <c r="AH43" s="43">
        <f>'30.06.2018'!AN43</f>
        <v>1.5497806022091087</v>
      </c>
      <c r="AI43" s="43">
        <f t="shared" si="6"/>
        <v>0.77325056433408579</v>
      </c>
      <c r="AJ43" s="43">
        <f>'30.06.2018'!AP43</f>
        <v>1.5483128834355826</v>
      </c>
    </row>
    <row r="44" spans="1:36" x14ac:dyDescent="0.25">
      <c r="A44" s="50" t="s">
        <v>64</v>
      </c>
      <c r="B44" s="42">
        <v>6.14</v>
      </c>
      <c r="C44" s="42">
        <v>1.3240000000000001</v>
      </c>
      <c r="D44" s="42">
        <v>2.9000000000000001E-2</v>
      </c>
      <c r="E44" s="42">
        <v>2.3650000000000002</v>
      </c>
      <c r="F44" s="42">
        <v>5.2249999999999996</v>
      </c>
      <c r="G44" s="42">
        <v>0</v>
      </c>
      <c r="H44" s="42"/>
      <c r="I44" s="42">
        <v>0.93</v>
      </c>
      <c r="J44" s="42">
        <v>0.93</v>
      </c>
      <c r="K44" s="42">
        <v>1.65</v>
      </c>
      <c r="L44" s="42">
        <v>1.65</v>
      </c>
      <c r="M44" s="42">
        <v>1.1160000000000001</v>
      </c>
      <c r="N44" s="42">
        <v>1.1160000000000001</v>
      </c>
      <c r="O44" s="42">
        <v>1.98</v>
      </c>
      <c r="P44" s="42">
        <v>1.98</v>
      </c>
      <c r="Q44" s="42">
        <v>5.7110000000000003</v>
      </c>
      <c r="R44" s="42">
        <v>1.2310000000000001</v>
      </c>
      <c r="S44" s="42">
        <v>2.7E-2</v>
      </c>
      <c r="T44" s="42">
        <v>3.9020000000000001</v>
      </c>
      <c r="U44" s="42">
        <v>8.6210000000000004</v>
      </c>
      <c r="V44" s="42">
        <v>0</v>
      </c>
      <c r="W44" s="63">
        <v>7.0170000000000003</v>
      </c>
      <c r="X44" s="42">
        <v>6.7000000000000004E-2</v>
      </c>
      <c r="Y44" s="42">
        <v>3.0000000000000001E-3</v>
      </c>
      <c r="Z44" s="42">
        <v>2.6960000000000002</v>
      </c>
      <c r="AA44" s="42">
        <v>0.315</v>
      </c>
      <c r="AB44" s="42">
        <v>0</v>
      </c>
      <c r="AC44" s="42">
        <f t="shared" si="2"/>
        <v>1.1428338762214985</v>
      </c>
      <c r="AD44" s="42">
        <f t="shared" si="3"/>
        <v>1.1399577167019028</v>
      </c>
      <c r="AE44" s="42">
        <f t="shared" si="4"/>
        <v>5.1736881005173693E-2</v>
      </c>
      <c r="AF44" s="42">
        <f t="shared" si="5"/>
        <v>6.0287081339712924E-2</v>
      </c>
      <c r="AG44" s="43">
        <f t="shared" si="15"/>
        <v>2.0729641693811081</v>
      </c>
      <c r="AH44" s="43">
        <f>'30.06.2018'!AN44</f>
        <v>5.1688751057231457</v>
      </c>
      <c r="AI44" s="43">
        <f t="shared" si="6"/>
        <v>0.98036253776435045</v>
      </c>
      <c r="AJ44" s="43">
        <f>'30.06.2018'!AP44</f>
        <v>3.1061717079132296</v>
      </c>
    </row>
    <row r="45" spans="1:36" x14ac:dyDescent="0.25">
      <c r="A45" s="50" t="s">
        <v>65</v>
      </c>
      <c r="B45" s="42">
        <v>274.10300000000001</v>
      </c>
      <c r="C45" s="42">
        <v>56.46</v>
      </c>
      <c r="D45" s="42">
        <v>0</v>
      </c>
      <c r="E45" s="42">
        <v>267.08100000000002</v>
      </c>
      <c r="F45" s="42">
        <v>65.215000000000003</v>
      </c>
      <c r="G45" s="42">
        <v>0</v>
      </c>
      <c r="H45" s="42"/>
      <c r="I45" s="42">
        <v>1.25</v>
      </c>
      <c r="J45" s="42">
        <v>1.47</v>
      </c>
      <c r="K45" s="42">
        <v>1.95</v>
      </c>
      <c r="L45" s="42">
        <v>2.2000000000000002</v>
      </c>
      <c r="M45" s="42">
        <v>1.5</v>
      </c>
      <c r="N45" s="42">
        <v>1.76</v>
      </c>
      <c r="O45" s="42">
        <v>2.34</v>
      </c>
      <c r="P45" s="42">
        <v>2.64</v>
      </c>
      <c r="Q45" s="42">
        <v>343.35399999999998</v>
      </c>
      <c r="R45" s="42">
        <v>92.013000000000005</v>
      </c>
      <c r="S45" s="42">
        <v>0</v>
      </c>
      <c r="T45" s="42">
        <v>495.00299999999999</v>
      </c>
      <c r="U45" s="42">
        <v>120.42400000000001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f t="shared" si="2"/>
        <v>0</v>
      </c>
      <c r="AD45" s="42">
        <f t="shared" si="3"/>
        <v>0</v>
      </c>
      <c r="AE45" s="42">
        <f t="shared" si="4"/>
        <v>0</v>
      </c>
      <c r="AF45" s="42">
        <f t="shared" si="5"/>
        <v>0</v>
      </c>
      <c r="AG45" s="43">
        <f t="shared" si="15"/>
        <v>1.2526459031823802</v>
      </c>
      <c r="AH45" s="43">
        <f>'30.06.2018'!AN45</f>
        <v>1.9449301285634431</v>
      </c>
      <c r="AI45" s="43">
        <f t="shared" si="6"/>
        <v>1.629702444208289</v>
      </c>
      <c r="AJ45" s="43">
        <f>'30.06.2018'!AP45</f>
        <v>2.1679924406776392</v>
      </c>
    </row>
    <row r="46" spans="1:36" x14ac:dyDescent="0.25">
      <c r="A46" s="50" t="s">
        <v>66</v>
      </c>
      <c r="B46" s="42">
        <v>243.86699999999999</v>
      </c>
      <c r="C46" s="42">
        <v>93.9</v>
      </c>
      <c r="D46" s="42">
        <v>0.112</v>
      </c>
      <c r="E46" s="42">
        <v>246.12700000000001</v>
      </c>
      <c r="F46" s="42">
        <v>183.131</v>
      </c>
      <c r="G46" s="42">
        <v>9.6000000000000002E-2</v>
      </c>
      <c r="H46" s="42"/>
      <c r="I46" s="42">
        <v>0.77</v>
      </c>
      <c r="J46" s="42">
        <v>0.77</v>
      </c>
      <c r="K46" s="42">
        <v>0.99</v>
      </c>
      <c r="L46" s="42">
        <v>0.99</v>
      </c>
      <c r="M46" s="42">
        <v>0.92</v>
      </c>
      <c r="N46" s="42">
        <v>0.92</v>
      </c>
      <c r="O46" s="42">
        <v>1.19</v>
      </c>
      <c r="P46" s="42">
        <v>1.19</v>
      </c>
      <c r="Q46" s="42">
        <v>184.74299999999999</v>
      </c>
      <c r="R46" s="42">
        <v>71.406000000000006</v>
      </c>
      <c r="S46" s="42">
        <v>8.5000000000000006E-2</v>
      </c>
      <c r="T46" s="42">
        <v>240.22800000000001</v>
      </c>
      <c r="U46" s="42">
        <v>236.751</v>
      </c>
      <c r="V46" s="42">
        <v>9.4E-2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f t="shared" si="2"/>
        <v>0</v>
      </c>
      <c r="AD46" s="42">
        <f t="shared" si="3"/>
        <v>0</v>
      </c>
      <c r="AE46" s="42">
        <f t="shared" si="4"/>
        <v>0</v>
      </c>
      <c r="AF46" s="42">
        <f t="shared" si="5"/>
        <v>0</v>
      </c>
      <c r="AG46" s="43">
        <f t="shared" si="15"/>
        <v>0.75755637294098832</v>
      </c>
      <c r="AH46" s="43">
        <f>'30.06.2018'!AN46</f>
        <v>1.0799987496532242</v>
      </c>
      <c r="AI46" s="43">
        <f t="shared" si="6"/>
        <v>0.76044728434504794</v>
      </c>
      <c r="AJ46" s="43">
        <f>'30.06.2018'!AP46</f>
        <v>1.238581457774107</v>
      </c>
    </row>
    <row r="47" spans="1:36" x14ac:dyDescent="0.25">
      <c r="A47" s="50" t="s">
        <v>101</v>
      </c>
      <c r="B47" s="42">
        <v>243.86699999999999</v>
      </c>
      <c r="C47" s="42">
        <v>93.9</v>
      </c>
      <c r="D47" s="42">
        <v>0.112</v>
      </c>
      <c r="E47" s="42">
        <v>246.12700000000001</v>
      </c>
      <c r="F47" s="42">
        <v>183.131</v>
      </c>
      <c r="G47" s="42">
        <v>9.6000000000000002E-2</v>
      </c>
      <c r="H47" s="42"/>
      <c r="I47" s="42">
        <v>0.77</v>
      </c>
      <c r="J47" s="42">
        <v>0.77</v>
      </c>
      <c r="K47" s="42">
        <v>0.99</v>
      </c>
      <c r="L47" s="42">
        <v>0.99</v>
      </c>
      <c r="M47" s="42">
        <v>0.92</v>
      </c>
      <c r="N47" s="42">
        <v>0.92</v>
      </c>
      <c r="O47" s="42">
        <v>1.19</v>
      </c>
      <c r="P47" s="42">
        <v>1.19</v>
      </c>
      <c r="Q47" s="42">
        <v>184.74299999999999</v>
      </c>
      <c r="R47" s="42">
        <v>71.406000000000006</v>
      </c>
      <c r="S47" s="42">
        <v>8.5000000000000006E-2</v>
      </c>
      <c r="T47" s="42">
        <v>240.22800000000001</v>
      </c>
      <c r="U47" s="42">
        <v>236.751</v>
      </c>
      <c r="V47" s="42">
        <v>9.4E-2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f t="shared" ref="AC47" si="24">W47/B47</f>
        <v>0</v>
      </c>
      <c r="AD47" s="42">
        <f t="shared" ref="AD47" si="25">Z47/E47</f>
        <v>0</v>
      </c>
      <c r="AE47" s="42">
        <f t="shared" ref="AE47" si="26">(X47+Y47)/(C47+D47)</f>
        <v>0</v>
      </c>
      <c r="AF47" s="42">
        <f t="shared" ref="AF47" si="27">(AA47+AB47)/(F47+G47)</f>
        <v>0</v>
      </c>
      <c r="AG47" s="43">
        <f t="shared" ref="AG47" si="28">(Q47+W47)/B47</f>
        <v>0.75755637294098832</v>
      </c>
      <c r="AH47" s="43">
        <f>'30.06.2018'!AN47</f>
        <v>1.1220772158781946</v>
      </c>
      <c r="AI47" s="43">
        <f t="shared" ref="AI47" si="29">(R47+X47)/C47</f>
        <v>0.76044728434504794</v>
      </c>
      <c r="AJ47" s="43">
        <f>'30.06.2018'!AP47</f>
        <v>1.1513055121624638</v>
      </c>
    </row>
    <row r="48" spans="1:36" x14ac:dyDescent="0.25">
      <c r="A48" s="50" t="s">
        <v>67</v>
      </c>
      <c r="B48" s="42">
        <v>243.86699999999999</v>
      </c>
      <c r="C48" s="42">
        <v>93.9</v>
      </c>
      <c r="D48" s="42">
        <v>0.112</v>
      </c>
      <c r="E48" s="42">
        <v>246.12700000000001</v>
      </c>
      <c r="F48" s="42">
        <v>183.131</v>
      </c>
      <c r="G48" s="42">
        <v>9.6000000000000002E-2</v>
      </c>
      <c r="H48" s="42"/>
      <c r="I48" s="42">
        <v>0.77</v>
      </c>
      <c r="J48" s="42">
        <v>0.77</v>
      </c>
      <c r="K48" s="42">
        <v>0.99</v>
      </c>
      <c r="L48" s="42">
        <v>0.99</v>
      </c>
      <c r="M48" s="42">
        <v>0.92</v>
      </c>
      <c r="N48" s="42">
        <v>0.92</v>
      </c>
      <c r="O48" s="42">
        <v>1.19</v>
      </c>
      <c r="P48" s="42">
        <v>1.19</v>
      </c>
      <c r="Q48" s="42">
        <v>184.74299999999999</v>
      </c>
      <c r="R48" s="42">
        <v>71.406000000000006</v>
      </c>
      <c r="S48" s="42">
        <v>8.5000000000000006E-2</v>
      </c>
      <c r="T48" s="42">
        <v>240.22800000000001</v>
      </c>
      <c r="U48" s="42">
        <v>236.751</v>
      </c>
      <c r="V48" s="42">
        <v>9.4E-2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f t="shared" ref="AC48" si="30">W48/B48</f>
        <v>0</v>
      </c>
      <c r="AD48" s="42">
        <f t="shared" ref="AD48" si="31">Z48/E48</f>
        <v>0</v>
      </c>
      <c r="AE48" s="42">
        <f t="shared" ref="AE48" si="32">(X48+Y48)/(C48+D48)</f>
        <v>0</v>
      </c>
      <c r="AF48" s="42">
        <f t="shared" ref="AF48" si="33">(AA48+AB48)/(F48+G48)</f>
        <v>0</v>
      </c>
      <c r="AG48" s="43">
        <f t="shared" ref="AG48" si="34">(Q48+W48)/B48</f>
        <v>0.75755637294098832</v>
      </c>
      <c r="AH48" s="43">
        <f>'30.06.2018'!AN48</f>
        <v>1.5300839135868596</v>
      </c>
      <c r="AI48" s="43">
        <f t="shared" ref="AI48" si="35">(R48+X48)/C48</f>
        <v>0.76044728434504794</v>
      </c>
      <c r="AJ48" s="43">
        <f>'30.06.2018'!AP48</f>
        <v>1.5385102446649586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14</vt:i4>
      </vt:variant>
    </vt:vector>
  </HeadingPairs>
  <TitlesOfParts>
    <vt:vector size="14" baseType="lpstr">
      <vt:lpstr>30.06.2018</vt:lpstr>
      <vt:lpstr>elanike vee ja kanali hind </vt:lpstr>
      <vt:lpstr>elanike vee ja kanali hind +km</vt:lpstr>
      <vt:lpstr>el vee ja kanali hind+ab.+km</vt:lpstr>
      <vt:lpstr>elanike veeteenuse hind+km</vt:lpstr>
      <vt:lpstr>elanike veeteenuse hind+ab+km</vt:lpstr>
      <vt:lpstr>ettevõtete vee ja kanali hind</vt:lpstr>
      <vt:lpstr>tulu 1m3 vee müügist</vt:lpstr>
      <vt:lpstr>tulu 1m3 kanali müügist </vt:lpstr>
      <vt:lpstr>graafik 1 </vt:lpstr>
      <vt:lpstr>graafik 2</vt:lpstr>
      <vt:lpstr>graafik 3</vt:lpstr>
      <vt:lpstr>Leht2</vt:lpstr>
      <vt:lpstr>Leht3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Eda Joosep</dc:creator>
  <cp:keywords/>
  <dc:description/>
  <cp:lastModifiedBy>Eda Joosep</cp:lastModifiedBy>
  <cp:revision/>
  <dcterms:created xsi:type="dcterms:W3CDTF">2013-08-30T08:51:25Z</dcterms:created>
  <dcterms:modified xsi:type="dcterms:W3CDTF">2020-03-13T11:37:11Z</dcterms:modified>
  <cp:category/>
  <cp:contentStatus/>
</cp:coreProperties>
</file>