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8.xml" ContentType="application/vnd.openxmlformats-officedocument.spreadsheetml.comment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9.xml" ContentType="application/vnd.openxmlformats-officedocument.spreadsheetml.comments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omments10.xml" ContentType="application/vnd.openxmlformats-officedocument.spreadsheetml.comments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4240" windowHeight="12405" firstSheet="5" activeTab="9"/>
  </bookViews>
  <sheets>
    <sheet name="ankeet 30.06.2013" sheetId="1" r:id="rId1"/>
    <sheet name="ankeet 30.06.2013 täiendatud" sheetId="14" r:id="rId2"/>
    <sheet name="elanike vee ja kanali hind " sheetId="5" r:id="rId3"/>
    <sheet name="elanike vee ja kanali hind +km" sheetId="9" r:id="rId4"/>
    <sheet name="el vee ja kanali hind+ab.+km" sheetId="12" r:id="rId5"/>
    <sheet name="elanike veeteenuse hind+km" sheetId="7" r:id="rId6"/>
    <sheet name="elanike veeteenuse hind+ab+km" sheetId="13" r:id="rId7"/>
    <sheet name="ettevõtete vee ja kanali hind" sheetId="6" r:id="rId8"/>
    <sheet name="tulu 1m3 vee müügist" sheetId="10" r:id="rId9"/>
    <sheet name="tulu 1m3 kanali müügist " sheetId="11" r:id="rId10"/>
    <sheet name="Leht2" sheetId="2" r:id="rId11"/>
    <sheet name="Leht3" sheetId="3" r:id="rId12"/>
  </sheets>
  <calcPr calcId="145621"/>
</workbook>
</file>

<file path=xl/calcChain.xml><?xml version="1.0" encoding="utf-8"?>
<calcChain xmlns="http://schemas.openxmlformats.org/spreadsheetml/2006/main">
  <c r="AN43" i="14" l="1"/>
  <c r="AM43" i="14"/>
  <c r="AL43" i="14"/>
  <c r="AK43" i="14"/>
  <c r="AH43" i="14"/>
  <c r="AJ43" i="14" s="1"/>
  <c r="AF43" i="14"/>
  <c r="AE43" i="14"/>
  <c r="AD43" i="14"/>
  <c r="AC43" i="14"/>
  <c r="AG43" i="14" s="1"/>
  <c r="AI43" i="14" s="1"/>
  <c r="AN42" i="14"/>
  <c r="AM42" i="14"/>
  <c r="AL42" i="14"/>
  <c r="AK42" i="14"/>
  <c r="AH42" i="14"/>
  <c r="AJ42" i="14" s="1"/>
  <c r="AF42" i="14"/>
  <c r="AE42" i="14"/>
  <c r="AD42" i="14"/>
  <c r="AC42" i="14"/>
  <c r="AG42" i="14" s="1"/>
  <c r="AI42" i="14" s="1"/>
  <c r="AN41" i="14"/>
  <c r="AM41" i="14"/>
  <c r="AL41" i="14"/>
  <c r="AK41" i="14"/>
  <c r="AH41" i="14"/>
  <c r="AJ41" i="14" s="1"/>
  <c r="AF41" i="14"/>
  <c r="AE41" i="14"/>
  <c r="AD41" i="14"/>
  <c r="AC41" i="14"/>
  <c r="AG41" i="14" s="1"/>
  <c r="AI41" i="14" s="1"/>
  <c r="AN40" i="14"/>
  <c r="AM40" i="14"/>
  <c r="AL40" i="14"/>
  <c r="AK40" i="14"/>
  <c r="AH40" i="14"/>
  <c r="AJ40" i="14" s="1"/>
  <c r="AF40" i="14"/>
  <c r="AE40" i="14"/>
  <c r="AD40" i="14"/>
  <c r="AC40" i="14"/>
  <c r="AG40" i="14" s="1"/>
  <c r="AI40" i="14" s="1"/>
  <c r="AN39" i="14"/>
  <c r="AM39" i="14"/>
  <c r="AL39" i="14"/>
  <c r="AK39" i="14"/>
  <c r="AH39" i="14"/>
  <c r="AJ39" i="14" s="1"/>
  <c r="AF39" i="14"/>
  <c r="AE39" i="14"/>
  <c r="AD39" i="14"/>
  <c r="AC39" i="14"/>
  <c r="AG39" i="14" s="1"/>
  <c r="AI39" i="14" s="1"/>
  <c r="AN38" i="14"/>
  <c r="AM38" i="14"/>
  <c r="AL38" i="14"/>
  <c r="AK38" i="14"/>
  <c r="AH38" i="14"/>
  <c r="AJ38" i="14" s="1"/>
  <c r="AF38" i="14"/>
  <c r="AE38" i="14"/>
  <c r="AD38" i="14"/>
  <c r="AC38" i="14"/>
  <c r="AG38" i="14" s="1"/>
  <c r="AI38" i="14" s="1"/>
  <c r="AN37" i="14"/>
  <c r="AM37" i="14"/>
  <c r="AL37" i="14"/>
  <c r="AK37" i="14"/>
  <c r="AH37" i="14"/>
  <c r="AJ37" i="14" s="1"/>
  <c r="AF37" i="14"/>
  <c r="AE37" i="14"/>
  <c r="AD37" i="14"/>
  <c r="AC37" i="14"/>
  <c r="AG37" i="14" s="1"/>
  <c r="AI37" i="14" s="1"/>
  <c r="AN36" i="14"/>
  <c r="AM36" i="14"/>
  <c r="AL36" i="14"/>
  <c r="AK36" i="14"/>
  <c r="AH36" i="14"/>
  <c r="AJ36" i="14" s="1"/>
  <c r="AF36" i="14"/>
  <c r="AE36" i="14"/>
  <c r="AD36" i="14"/>
  <c r="AC36" i="14"/>
  <c r="AG36" i="14" s="1"/>
  <c r="AI36" i="14" s="1"/>
  <c r="AN35" i="14"/>
  <c r="AM35" i="14"/>
  <c r="AL35" i="14"/>
  <c r="AK35" i="14"/>
  <c r="AH35" i="14"/>
  <c r="AJ35" i="14" s="1"/>
  <c r="AF35" i="14"/>
  <c r="AE35" i="14"/>
  <c r="AD35" i="14"/>
  <c r="AC35" i="14"/>
  <c r="AG35" i="14" s="1"/>
  <c r="AI35" i="14" s="1"/>
  <c r="AN34" i="14"/>
  <c r="AM34" i="14"/>
  <c r="AL34" i="14"/>
  <c r="AK34" i="14"/>
  <c r="AH34" i="14"/>
  <c r="AJ34" i="14" s="1"/>
  <c r="AF34" i="14"/>
  <c r="AE34" i="14"/>
  <c r="AD34" i="14"/>
  <c r="AC34" i="14"/>
  <c r="AG34" i="14" s="1"/>
  <c r="AI34" i="14" s="1"/>
  <c r="AN33" i="14"/>
  <c r="AM33" i="14"/>
  <c r="AL33" i="14"/>
  <c r="AK33" i="14"/>
  <c r="AH33" i="14"/>
  <c r="AJ33" i="14" s="1"/>
  <c r="AF33" i="14"/>
  <c r="AE33" i="14"/>
  <c r="AD33" i="14"/>
  <c r="AC33" i="14"/>
  <c r="AG33" i="14" s="1"/>
  <c r="AI33" i="14" s="1"/>
  <c r="AN32" i="14"/>
  <c r="AM32" i="14"/>
  <c r="AL32" i="14"/>
  <c r="AK32" i="14"/>
  <c r="AH32" i="14"/>
  <c r="AJ32" i="14" s="1"/>
  <c r="AF32" i="14"/>
  <c r="AE32" i="14"/>
  <c r="AD32" i="14"/>
  <c r="AC32" i="14"/>
  <c r="AG32" i="14" s="1"/>
  <c r="AI32" i="14" s="1"/>
  <c r="AN31" i="14"/>
  <c r="AM31" i="14"/>
  <c r="AL31" i="14"/>
  <c r="AK31" i="14"/>
  <c r="AH31" i="14"/>
  <c r="AJ31" i="14" s="1"/>
  <c r="AF31" i="14"/>
  <c r="AE31" i="14"/>
  <c r="AD31" i="14"/>
  <c r="AC31" i="14"/>
  <c r="AG31" i="14" s="1"/>
  <c r="AI31" i="14" s="1"/>
  <c r="AN30" i="14"/>
  <c r="AM30" i="14"/>
  <c r="AL30" i="14"/>
  <c r="AK30" i="14"/>
  <c r="AI30" i="14"/>
  <c r="AH30" i="14"/>
  <c r="AJ30" i="14" s="1"/>
  <c r="AG30" i="14"/>
  <c r="AN29" i="14"/>
  <c r="AM29" i="14"/>
  <c r="AL29" i="14"/>
  <c r="AK29" i="14"/>
  <c r="AH29" i="14"/>
  <c r="AJ29" i="14" s="1"/>
  <c r="AF29" i="14"/>
  <c r="AE29" i="14"/>
  <c r="AD29" i="14"/>
  <c r="AC29" i="14"/>
  <c r="AG29" i="14" s="1"/>
  <c r="AI29" i="14" s="1"/>
  <c r="AN28" i="14"/>
  <c r="AM28" i="14"/>
  <c r="AL28" i="14"/>
  <c r="AK28" i="14"/>
  <c r="AI28" i="14"/>
  <c r="AF28" i="14"/>
  <c r="AE28" i="14"/>
  <c r="AD28" i="14"/>
  <c r="AH28" i="14" s="1"/>
  <c r="AJ28" i="14" s="1"/>
  <c r="AC28" i="14"/>
  <c r="AG28" i="14" s="1"/>
  <c r="AN27" i="14"/>
  <c r="AM27" i="14"/>
  <c r="AL27" i="14"/>
  <c r="AK27" i="14"/>
  <c r="AH27" i="14"/>
  <c r="AJ27" i="14" s="1"/>
  <c r="AF27" i="14"/>
  <c r="AE27" i="14"/>
  <c r="AD27" i="14"/>
  <c r="AC27" i="14"/>
  <c r="AG27" i="14" s="1"/>
  <c r="AI27" i="14" s="1"/>
  <c r="P27" i="14"/>
  <c r="O27" i="14"/>
  <c r="N27" i="14"/>
  <c r="M27" i="14"/>
  <c r="AN26" i="14"/>
  <c r="AM26" i="14"/>
  <c r="AL26" i="14"/>
  <c r="AK26" i="14"/>
  <c r="AI26" i="14"/>
  <c r="AF26" i="14"/>
  <c r="AE26" i="14"/>
  <c r="AD26" i="14"/>
  <c r="AH26" i="14" s="1"/>
  <c r="AJ26" i="14" s="1"/>
  <c r="AC26" i="14"/>
  <c r="AG26" i="14" s="1"/>
  <c r="AN25" i="14"/>
  <c r="AM25" i="14"/>
  <c r="AL25" i="14"/>
  <c r="AK25" i="14"/>
  <c r="AH25" i="14"/>
  <c r="AJ25" i="14" s="1"/>
  <c r="AF25" i="14"/>
  <c r="AE25" i="14"/>
  <c r="AD25" i="14"/>
  <c r="AC25" i="14"/>
  <c r="AG25" i="14" s="1"/>
  <c r="AI25" i="14" s="1"/>
  <c r="AN24" i="14"/>
  <c r="AM24" i="14"/>
  <c r="AL24" i="14"/>
  <c r="AK24" i="14"/>
  <c r="AI24" i="14"/>
  <c r="AF24" i="14"/>
  <c r="AE24" i="14"/>
  <c r="AD24" i="14"/>
  <c r="AH24" i="14" s="1"/>
  <c r="AJ24" i="14" s="1"/>
  <c r="AC24" i="14"/>
  <c r="AG24" i="14" s="1"/>
  <c r="AN23" i="14"/>
  <c r="AM23" i="14"/>
  <c r="AL23" i="14"/>
  <c r="AK23" i="14"/>
  <c r="AI23" i="14"/>
  <c r="AF23" i="14"/>
  <c r="AE23" i="14"/>
  <c r="AD23" i="14"/>
  <c r="AC23" i="14"/>
  <c r="O23" i="14"/>
  <c r="L23" i="14"/>
  <c r="P23" i="14" s="1"/>
  <c r="K23" i="14"/>
  <c r="AH23" i="14" s="1"/>
  <c r="AJ23" i="14" s="1"/>
  <c r="J23" i="14"/>
  <c r="N23" i="14" s="1"/>
  <c r="I23" i="14"/>
  <c r="AG23" i="14" s="1"/>
  <c r="AN22" i="14"/>
  <c r="AM22" i="14"/>
  <c r="AL22" i="14"/>
  <c r="AK22" i="14"/>
  <c r="AH22" i="14"/>
  <c r="AJ22" i="14" s="1"/>
  <c r="AF22" i="14"/>
  <c r="AE22" i="14"/>
  <c r="AD22" i="14"/>
  <c r="AC22" i="14"/>
  <c r="AG22" i="14" s="1"/>
  <c r="AI22" i="14" s="1"/>
  <c r="AN21" i="14"/>
  <c r="AM21" i="14"/>
  <c r="AL21" i="14"/>
  <c r="AK21" i="14"/>
  <c r="AI21" i="14"/>
  <c r="AF21" i="14"/>
  <c r="AE21" i="14"/>
  <c r="AD21" i="14"/>
  <c r="AH21" i="14" s="1"/>
  <c r="AJ21" i="14" s="1"/>
  <c r="AC21" i="14"/>
  <c r="AG21" i="14" s="1"/>
  <c r="AN20" i="14"/>
  <c r="AM20" i="14"/>
  <c r="AL20" i="14"/>
  <c r="AK20" i="14"/>
  <c r="AI20" i="14"/>
  <c r="AF20" i="14"/>
  <c r="AE20" i="14"/>
  <c r="AD20" i="14"/>
  <c r="AC20" i="14"/>
  <c r="O20" i="14"/>
  <c r="L20" i="14"/>
  <c r="P20" i="14" s="1"/>
  <c r="K20" i="14"/>
  <c r="AH20" i="14" s="1"/>
  <c r="AJ20" i="14" s="1"/>
  <c r="J20" i="14"/>
  <c r="N20" i="14" s="1"/>
  <c r="I20" i="14"/>
  <c r="AG20" i="14" s="1"/>
  <c r="AI19" i="14"/>
  <c r="AH19" i="14"/>
  <c r="AJ19" i="14" s="1"/>
  <c r="AG19" i="14"/>
  <c r="AN18" i="14"/>
  <c r="AM18" i="14"/>
  <c r="AL18" i="14"/>
  <c r="AK18" i="14"/>
  <c r="AH18" i="14"/>
  <c r="AJ18" i="14" s="1"/>
  <c r="AF18" i="14"/>
  <c r="AE18" i="14"/>
  <c r="AD18" i="14"/>
  <c r="AC18" i="14"/>
  <c r="AG18" i="14" s="1"/>
  <c r="AI18" i="14" s="1"/>
  <c r="AN17" i="14"/>
  <c r="AM17" i="14"/>
  <c r="AL17" i="14"/>
  <c r="AK17" i="14"/>
  <c r="AH17" i="14"/>
  <c r="AJ17" i="14" s="1"/>
  <c r="AF17" i="14"/>
  <c r="AE17" i="14"/>
  <c r="AD17" i="14"/>
  <c r="AC17" i="14"/>
  <c r="AG17" i="14" s="1"/>
  <c r="AI17" i="14" s="1"/>
  <c r="AN16" i="14"/>
  <c r="AM16" i="14"/>
  <c r="AL16" i="14"/>
  <c r="AK16" i="14"/>
  <c r="AH16" i="14"/>
  <c r="AJ16" i="14" s="1"/>
  <c r="AF16" i="14"/>
  <c r="AE16" i="14"/>
  <c r="AD16" i="14"/>
  <c r="AC16" i="14"/>
  <c r="AG16" i="14" s="1"/>
  <c r="AI16" i="14" s="1"/>
  <c r="P16" i="14"/>
  <c r="O16" i="14"/>
  <c r="N16" i="14"/>
  <c r="M16" i="14"/>
  <c r="AN15" i="14"/>
  <c r="AM15" i="14"/>
  <c r="AL15" i="14"/>
  <c r="AK15" i="14"/>
  <c r="AH15" i="14"/>
  <c r="AJ15" i="14" s="1"/>
  <c r="AF15" i="14"/>
  <c r="AE15" i="14"/>
  <c r="AD15" i="14"/>
  <c r="AC15" i="14"/>
  <c r="AG15" i="14" s="1"/>
  <c r="AI15" i="14" s="1"/>
  <c r="AN14" i="14"/>
  <c r="AM14" i="14"/>
  <c r="AL14" i="14"/>
  <c r="AK14" i="14"/>
  <c r="AH14" i="14"/>
  <c r="AJ14" i="14" s="1"/>
  <c r="AF14" i="14"/>
  <c r="AE14" i="14"/>
  <c r="AD14" i="14"/>
  <c r="AC14" i="14"/>
  <c r="AG14" i="14" s="1"/>
  <c r="AI14" i="14" s="1"/>
  <c r="AN13" i="14"/>
  <c r="AM13" i="14"/>
  <c r="AL13" i="14"/>
  <c r="AK13" i="14"/>
  <c r="AH13" i="14"/>
  <c r="AJ13" i="14" s="1"/>
  <c r="AF13" i="14"/>
  <c r="AE13" i="14"/>
  <c r="AD13" i="14"/>
  <c r="AC13" i="14"/>
  <c r="AG13" i="14" s="1"/>
  <c r="AI13" i="14" s="1"/>
  <c r="AN12" i="14"/>
  <c r="AM12" i="14"/>
  <c r="AL12" i="14"/>
  <c r="AK12" i="14"/>
  <c r="AH12" i="14"/>
  <c r="AJ12" i="14" s="1"/>
  <c r="AF12" i="14"/>
  <c r="AE12" i="14"/>
  <c r="AD12" i="14"/>
  <c r="AC12" i="14"/>
  <c r="AG12" i="14" s="1"/>
  <c r="AI12" i="14" s="1"/>
  <c r="AN11" i="14"/>
  <c r="AM11" i="14"/>
  <c r="AL11" i="14"/>
  <c r="AK11" i="14"/>
  <c r="AH11" i="14"/>
  <c r="AJ11" i="14" s="1"/>
  <c r="AF11" i="14"/>
  <c r="AE11" i="14"/>
  <c r="AD11" i="14"/>
  <c r="AC11" i="14"/>
  <c r="AG11" i="14" s="1"/>
  <c r="AI11" i="14" s="1"/>
  <c r="AN10" i="14"/>
  <c r="AM10" i="14"/>
  <c r="AL10" i="14"/>
  <c r="AK10" i="14"/>
  <c r="AH10" i="14"/>
  <c r="AJ10" i="14" s="1"/>
  <c r="AF10" i="14"/>
  <c r="AE10" i="14"/>
  <c r="AD10" i="14"/>
  <c r="AC10" i="14"/>
  <c r="AG10" i="14" s="1"/>
  <c r="AI10" i="14" s="1"/>
  <c r="AN9" i="14"/>
  <c r="AM9" i="14"/>
  <c r="AL9" i="14"/>
  <c r="AK9" i="14"/>
  <c r="AH9" i="14"/>
  <c r="AJ9" i="14" s="1"/>
  <c r="AF9" i="14"/>
  <c r="AE9" i="14"/>
  <c r="AD9" i="14"/>
  <c r="AC9" i="14"/>
  <c r="AG9" i="14" s="1"/>
  <c r="AI9" i="14" s="1"/>
  <c r="AN8" i="14"/>
  <c r="AM8" i="14"/>
  <c r="AL8" i="14"/>
  <c r="AK8" i="14"/>
  <c r="AH8" i="14"/>
  <c r="AJ8" i="14" s="1"/>
  <c r="AF8" i="14"/>
  <c r="AE8" i="14"/>
  <c r="AD8" i="14"/>
  <c r="AC8" i="14"/>
  <c r="AG8" i="14" s="1"/>
  <c r="AI8" i="14" s="1"/>
  <c r="AN7" i="14"/>
  <c r="AM7" i="14"/>
  <c r="AL7" i="14"/>
  <c r="AK7" i="14"/>
  <c r="AI7" i="14"/>
  <c r="AF7" i="14"/>
  <c r="AE7" i="14"/>
  <c r="AD7" i="14"/>
  <c r="AC7" i="14"/>
  <c r="N7" i="14"/>
  <c r="L7" i="14"/>
  <c r="P7" i="14" s="1"/>
  <c r="K7" i="14"/>
  <c r="O7" i="14" s="1"/>
  <c r="J7" i="14"/>
  <c r="I7" i="14"/>
  <c r="AG7" i="14" s="1"/>
  <c r="AL6" i="14"/>
  <c r="AK6" i="14"/>
  <c r="AG6" i="14"/>
  <c r="AI6" i="14" s="1"/>
  <c r="AD6" i="14"/>
  <c r="AH6" i="14" s="1"/>
  <c r="AJ6" i="14" s="1"/>
  <c r="AC6" i="14"/>
  <c r="AN5" i="14"/>
  <c r="AM5" i="14"/>
  <c r="AL5" i="14"/>
  <c r="AK5" i="14"/>
  <c r="AH5" i="14"/>
  <c r="AJ5" i="14" s="1"/>
  <c r="AF5" i="14"/>
  <c r="AE5" i="14"/>
  <c r="AD5" i="14"/>
  <c r="AC5" i="14"/>
  <c r="AG5" i="14" s="1"/>
  <c r="AI5" i="14" s="1"/>
  <c r="AN4" i="14"/>
  <c r="AM4" i="14"/>
  <c r="AL4" i="14"/>
  <c r="AK4" i="14"/>
  <c r="AH4" i="14"/>
  <c r="AJ4" i="14" s="1"/>
  <c r="AF4" i="14"/>
  <c r="AE4" i="14"/>
  <c r="AD4" i="14"/>
  <c r="AC4" i="14"/>
  <c r="AG4" i="14" s="1"/>
  <c r="AI4" i="14" s="1"/>
  <c r="AH7" i="14" l="1"/>
  <c r="AJ7" i="14" s="1"/>
  <c r="M7" i="14"/>
  <c r="M20" i="14"/>
  <c r="M23" i="14"/>
  <c r="AO43" i="13"/>
  <c r="AO42" i="13"/>
  <c r="AO40" i="13"/>
  <c r="AO39" i="13"/>
  <c r="AO38" i="13"/>
  <c r="AO37" i="13"/>
  <c r="AO36" i="13"/>
  <c r="AO35" i="13"/>
  <c r="AO34" i="13"/>
  <c r="AO33" i="13"/>
  <c r="AO32" i="13"/>
  <c r="AO31" i="13"/>
  <c r="AO30" i="13"/>
  <c r="AO29" i="13"/>
  <c r="AO28" i="13"/>
  <c r="AO27" i="13"/>
  <c r="AO26" i="13"/>
  <c r="AO25" i="13"/>
  <c r="AO24" i="13"/>
  <c r="AO23" i="13"/>
  <c r="AO22" i="13"/>
  <c r="AO21" i="13"/>
  <c r="AO20" i="13"/>
  <c r="AO19" i="13"/>
  <c r="AO17" i="13"/>
  <c r="AO16" i="13"/>
  <c r="AO15" i="13"/>
  <c r="AO14" i="13"/>
  <c r="AO13" i="13"/>
  <c r="AO12" i="13"/>
  <c r="AO11" i="13"/>
  <c r="AO10" i="13"/>
  <c r="AO9" i="13"/>
  <c r="AO8" i="13"/>
  <c r="AO7" i="13"/>
  <c r="AO6" i="13"/>
  <c r="AO5" i="13"/>
  <c r="AO4" i="13"/>
  <c r="AN43" i="13"/>
  <c r="AM43" i="13"/>
  <c r="AL43" i="13"/>
  <c r="AK43" i="13"/>
  <c r="AF43" i="13"/>
  <c r="AE43" i="13"/>
  <c r="AD43" i="13"/>
  <c r="AH43" i="13" s="1"/>
  <c r="AJ43" i="13" s="1"/>
  <c r="AC43" i="13"/>
  <c r="AG43" i="13" s="1"/>
  <c r="AI43" i="13" s="1"/>
  <c r="AN42" i="13"/>
  <c r="AM42" i="13"/>
  <c r="AL42" i="13"/>
  <c r="AK42" i="13"/>
  <c r="AF42" i="13"/>
  <c r="AE42" i="13"/>
  <c r="AD42" i="13"/>
  <c r="AH42" i="13" s="1"/>
  <c r="AJ42" i="13" s="1"/>
  <c r="AC42" i="13"/>
  <c r="AG42" i="13" s="1"/>
  <c r="AI42" i="13" s="1"/>
  <c r="AN41" i="13"/>
  <c r="AM41" i="13"/>
  <c r="AL41" i="13"/>
  <c r="AK41" i="13"/>
  <c r="AF41" i="13"/>
  <c r="AE41" i="13"/>
  <c r="AD41" i="13"/>
  <c r="AH41" i="13" s="1"/>
  <c r="AJ41" i="13" s="1"/>
  <c r="AC41" i="13"/>
  <c r="AG41" i="13" s="1"/>
  <c r="AI41" i="13" s="1"/>
  <c r="AO41" i="13" s="1"/>
  <c r="AN40" i="13"/>
  <c r="AM40" i="13"/>
  <c r="AL40" i="13"/>
  <c r="AK40" i="13"/>
  <c r="AF40" i="13"/>
  <c r="AE40" i="13"/>
  <c r="AD40" i="13"/>
  <c r="AH40" i="13" s="1"/>
  <c r="AJ40" i="13" s="1"/>
  <c r="AC40" i="13"/>
  <c r="AG40" i="13" s="1"/>
  <c r="AI40" i="13" s="1"/>
  <c r="AN39" i="13"/>
  <c r="AM39" i="13"/>
  <c r="AL39" i="13"/>
  <c r="AK39" i="13"/>
  <c r="AF39" i="13"/>
  <c r="AE39" i="13"/>
  <c r="AD39" i="13"/>
  <c r="AH39" i="13" s="1"/>
  <c r="AJ39" i="13" s="1"/>
  <c r="AC39" i="13"/>
  <c r="AG39" i="13" s="1"/>
  <c r="AI39" i="13" s="1"/>
  <c r="AN38" i="13"/>
  <c r="AM38" i="13"/>
  <c r="AL38" i="13"/>
  <c r="AK38" i="13"/>
  <c r="AF38" i="13"/>
  <c r="AE38" i="13"/>
  <c r="AD38" i="13"/>
  <c r="AH38" i="13" s="1"/>
  <c r="AJ38" i="13" s="1"/>
  <c r="AC38" i="13"/>
  <c r="AG38" i="13" s="1"/>
  <c r="AI38" i="13" s="1"/>
  <c r="AN37" i="13"/>
  <c r="AM37" i="13"/>
  <c r="AL37" i="13"/>
  <c r="AK37" i="13"/>
  <c r="AF37" i="13"/>
  <c r="AE37" i="13"/>
  <c r="AD37" i="13"/>
  <c r="AH37" i="13" s="1"/>
  <c r="AJ37" i="13" s="1"/>
  <c r="AC37" i="13"/>
  <c r="AG37" i="13" s="1"/>
  <c r="AI37" i="13" s="1"/>
  <c r="AN36" i="13"/>
  <c r="AM36" i="13"/>
  <c r="AL36" i="13"/>
  <c r="AK36" i="13"/>
  <c r="AF36" i="13"/>
  <c r="AE36" i="13"/>
  <c r="AD36" i="13"/>
  <c r="AH36" i="13" s="1"/>
  <c r="AJ36" i="13" s="1"/>
  <c r="AC36" i="13"/>
  <c r="AG36" i="13" s="1"/>
  <c r="AI36" i="13" s="1"/>
  <c r="AN35" i="13"/>
  <c r="AM35" i="13"/>
  <c r="AL35" i="13"/>
  <c r="AK35" i="13"/>
  <c r="AF35" i="13"/>
  <c r="AE35" i="13"/>
  <c r="AD35" i="13"/>
  <c r="AH35" i="13" s="1"/>
  <c r="AJ35" i="13" s="1"/>
  <c r="AC35" i="13"/>
  <c r="AG35" i="13" s="1"/>
  <c r="AI35" i="13" s="1"/>
  <c r="AN34" i="13"/>
  <c r="AM34" i="13"/>
  <c r="AL34" i="13"/>
  <c r="AK34" i="13"/>
  <c r="AF34" i="13"/>
  <c r="AE34" i="13"/>
  <c r="AD34" i="13"/>
  <c r="AH34" i="13" s="1"/>
  <c r="AJ34" i="13" s="1"/>
  <c r="AC34" i="13"/>
  <c r="AG34" i="13" s="1"/>
  <c r="AI34" i="13" s="1"/>
  <c r="AN33" i="13"/>
  <c r="AM33" i="13"/>
  <c r="AL33" i="13"/>
  <c r="AK33" i="13"/>
  <c r="AF33" i="13"/>
  <c r="AE33" i="13"/>
  <c r="AD33" i="13"/>
  <c r="AH33" i="13" s="1"/>
  <c r="AJ33" i="13" s="1"/>
  <c r="AC33" i="13"/>
  <c r="AG33" i="13" s="1"/>
  <c r="AI33" i="13" s="1"/>
  <c r="AN32" i="13"/>
  <c r="AM32" i="13"/>
  <c r="AL32" i="13"/>
  <c r="AK32" i="13"/>
  <c r="AF32" i="13"/>
  <c r="AE32" i="13"/>
  <c r="AD32" i="13"/>
  <c r="AH32" i="13" s="1"/>
  <c r="AJ32" i="13" s="1"/>
  <c r="AC32" i="13"/>
  <c r="AG32" i="13" s="1"/>
  <c r="AI32" i="13" s="1"/>
  <c r="AN31" i="13"/>
  <c r="AM31" i="13"/>
  <c r="AL31" i="13"/>
  <c r="AK31" i="13"/>
  <c r="AF31" i="13"/>
  <c r="AE31" i="13"/>
  <c r="AD31" i="13"/>
  <c r="AH31" i="13" s="1"/>
  <c r="AJ31" i="13" s="1"/>
  <c r="AC31" i="13"/>
  <c r="AG31" i="13" s="1"/>
  <c r="AI31" i="13" s="1"/>
  <c r="AN30" i="13"/>
  <c r="AM30" i="13"/>
  <c r="AL30" i="13"/>
  <c r="AK30" i="13"/>
  <c r="AI30" i="13"/>
  <c r="AH30" i="13"/>
  <c r="AJ30" i="13" s="1"/>
  <c r="AG30" i="13"/>
  <c r="AN29" i="13"/>
  <c r="AM29" i="13"/>
  <c r="AL29" i="13"/>
  <c r="AK29" i="13"/>
  <c r="AF29" i="13"/>
  <c r="AE29" i="13"/>
  <c r="AD29" i="13"/>
  <c r="AH29" i="13" s="1"/>
  <c r="AJ29" i="13" s="1"/>
  <c r="AC29" i="13"/>
  <c r="AG29" i="13" s="1"/>
  <c r="AI29" i="13" s="1"/>
  <c r="AN28" i="13"/>
  <c r="AM28" i="13"/>
  <c r="AL28" i="13"/>
  <c r="AK28" i="13"/>
  <c r="AF28" i="13"/>
  <c r="AE28" i="13"/>
  <c r="AD28" i="13"/>
  <c r="AH28" i="13" s="1"/>
  <c r="AJ28" i="13" s="1"/>
  <c r="AC28" i="13"/>
  <c r="AG28" i="13" s="1"/>
  <c r="AI28" i="13" s="1"/>
  <c r="AN27" i="13"/>
  <c r="AM27" i="13"/>
  <c r="AL27" i="13"/>
  <c r="AK27" i="13"/>
  <c r="AF27" i="13"/>
  <c r="AE27" i="13"/>
  <c r="AD27" i="13"/>
  <c r="AH27" i="13" s="1"/>
  <c r="AJ27" i="13" s="1"/>
  <c r="AC27" i="13"/>
  <c r="AG27" i="13" s="1"/>
  <c r="AI27" i="13" s="1"/>
  <c r="P27" i="13"/>
  <c r="O27" i="13"/>
  <c r="N27" i="13"/>
  <c r="M27" i="13"/>
  <c r="AN26" i="13"/>
  <c r="AM26" i="13"/>
  <c r="AL26" i="13"/>
  <c r="AK26" i="13"/>
  <c r="AF26" i="13"/>
  <c r="AE26" i="13"/>
  <c r="AD26" i="13"/>
  <c r="AH26" i="13" s="1"/>
  <c r="AJ26" i="13" s="1"/>
  <c r="AC26" i="13"/>
  <c r="AG26" i="13" s="1"/>
  <c r="AI26" i="13" s="1"/>
  <c r="AN25" i="13"/>
  <c r="AM25" i="13"/>
  <c r="AL25" i="13"/>
  <c r="AK25" i="13"/>
  <c r="AF25" i="13"/>
  <c r="AE25" i="13"/>
  <c r="AD25" i="13"/>
  <c r="AH25" i="13" s="1"/>
  <c r="AJ25" i="13" s="1"/>
  <c r="AC25" i="13"/>
  <c r="AG25" i="13" s="1"/>
  <c r="AI25" i="13" s="1"/>
  <c r="AN24" i="13"/>
  <c r="AM24" i="13"/>
  <c r="AL24" i="13"/>
  <c r="AK24" i="13"/>
  <c r="AF24" i="13"/>
  <c r="AE24" i="13"/>
  <c r="AD24" i="13"/>
  <c r="AH24" i="13" s="1"/>
  <c r="AJ24" i="13" s="1"/>
  <c r="AC24" i="13"/>
  <c r="AG24" i="13" s="1"/>
  <c r="AI24" i="13" s="1"/>
  <c r="AN23" i="13"/>
  <c r="AM23" i="13"/>
  <c r="AL23" i="13"/>
  <c r="AK23" i="13"/>
  <c r="AF23" i="13"/>
  <c r="AE23" i="13"/>
  <c r="AD23" i="13"/>
  <c r="AC23" i="13"/>
  <c r="L23" i="13"/>
  <c r="P23" i="13" s="1"/>
  <c r="K23" i="13"/>
  <c r="O23" i="13" s="1"/>
  <c r="J23" i="13"/>
  <c r="N23" i="13" s="1"/>
  <c r="I23" i="13"/>
  <c r="AG23" i="13" s="1"/>
  <c r="AI23" i="13" s="1"/>
  <c r="AN22" i="13"/>
  <c r="AM22" i="13"/>
  <c r="AL22" i="13"/>
  <c r="AK22" i="13"/>
  <c r="AF22" i="13"/>
  <c r="AE22" i="13"/>
  <c r="AD22" i="13"/>
  <c r="AH22" i="13" s="1"/>
  <c r="AJ22" i="13" s="1"/>
  <c r="AC22" i="13"/>
  <c r="AG22" i="13" s="1"/>
  <c r="AI22" i="13" s="1"/>
  <c r="AN21" i="13"/>
  <c r="AM21" i="13"/>
  <c r="AL21" i="13"/>
  <c r="AK21" i="13"/>
  <c r="AF21" i="13"/>
  <c r="AE21" i="13"/>
  <c r="AD21" i="13"/>
  <c r="AH21" i="13" s="1"/>
  <c r="AJ21" i="13" s="1"/>
  <c r="AC21" i="13"/>
  <c r="AG21" i="13" s="1"/>
  <c r="AI21" i="13" s="1"/>
  <c r="AN20" i="13"/>
  <c r="AM20" i="13"/>
  <c r="AL20" i="13"/>
  <c r="AK20" i="13"/>
  <c r="AF20" i="13"/>
  <c r="AE20" i="13"/>
  <c r="AD20" i="13"/>
  <c r="AC20" i="13"/>
  <c r="L20" i="13"/>
  <c r="P20" i="13" s="1"/>
  <c r="K20" i="13"/>
  <c r="AH20" i="13" s="1"/>
  <c r="AJ20" i="13" s="1"/>
  <c r="J20" i="13"/>
  <c r="N20" i="13" s="1"/>
  <c r="I20" i="13"/>
  <c r="AG20" i="13" s="1"/>
  <c r="AI20" i="13" s="1"/>
  <c r="AJ19" i="13"/>
  <c r="AI19" i="13"/>
  <c r="AH19" i="13"/>
  <c r="AG19" i="13"/>
  <c r="AN18" i="13"/>
  <c r="AM18" i="13"/>
  <c r="AL18" i="13"/>
  <c r="AK18" i="13"/>
  <c r="AF18" i="13"/>
  <c r="AE18" i="13"/>
  <c r="AD18" i="13"/>
  <c r="AH18" i="13" s="1"/>
  <c r="AJ18" i="13" s="1"/>
  <c r="AC18" i="13"/>
  <c r="AG18" i="13" s="1"/>
  <c r="AI18" i="13" s="1"/>
  <c r="AN17" i="13"/>
  <c r="AM17" i="13"/>
  <c r="AL17" i="13"/>
  <c r="AK17" i="13"/>
  <c r="AF17" i="13"/>
  <c r="AE17" i="13"/>
  <c r="AD17" i="13"/>
  <c r="AH17" i="13" s="1"/>
  <c r="AJ17" i="13" s="1"/>
  <c r="AC17" i="13"/>
  <c r="AG17" i="13" s="1"/>
  <c r="AI17" i="13" s="1"/>
  <c r="AN16" i="13"/>
  <c r="AM16" i="13"/>
  <c r="AL16" i="13"/>
  <c r="AK16" i="13"/>
  <c r="AF16" i="13"/>
  <c r="AE16" i="13"/>
  <c r="AD16" i="13"/>
  <c r="AH16" i="13" s="1"/>
  <c r="AJ16" i="13" s="1"/>
  <c r="AC16" i="13"/>
  <c r="AG16" i="13" s="1"/>
  <c r="AI16" i="13" s="1"/>
  <c r="P16" i="13"/>
  <c r="O16" i="13"/>
  <c r="N16" i="13"/>
  <c r="M16" i="13"/>
  <c r="AN15" i="13"/>
  <c r="AM15" i="13"/>
  <c r="AL15" i="13"/>
  <c r="AK15" i="13"/>
  <c r="AF15" i="13"/>
  <c r="AE15" i="13"/>
  <c r="AD15" i="13"/>
  <c r="AH15" i="13" s="1"/>
  <c r="AJ15" i="13" s="1"/>
  <c r="AC15" i="13"/>
  <c r="AG15" i="13" s="1"/>
  <c r="AI15" i="13" s="1"/>
  <c r="AN14" i="13"/>
  <c r="AM14" i="13"/>
  <c r="AL14" i="13"/>
  <c r="AK14" i="13"/>
  <c r="AF14" i="13"/>
  <c r="AE14" i="13"/>
  <c r="AD14" i="13"/>
  <c r="AH14" i="13" s="1"/>
  <c r="AJ14" i="13" s="1"/>
  <c r="AC14" i="13"/>
  <c r="AG14" i="13" s="1"/>
  <c r="AI14" i="13" s="1"/>
  <c r="AN13" i="13"/>
  <c r="AM13" i="13"/>
  <c r="AL13" i="13"/>
  <c r="AK13" i="13"/>
  <c r="AF13" i="13"/>
  <c r="AE13" i="13"/>
  <c r="AD13" i="13"/>
  <c r="AH13" i="13" s="1"/>
  <c r="AJ13" i="13" s="1"/>
  <c r="AC13" i="13"/>
  <c r="AG13" i="13" s="1"/>
  <c r="AI13" i="13" s="1"/>
  <c r="AN12" i="13"/>
  <c r="AM12" i="13"/>
  <c r="AL12" i="13"/>
  <c r="AK12" i="13"/>
  <c r="AF12" i="13"/>
  <c r="AE12" i="13"/>
  <c r="AD12" i="13"/>
  <c r="AH12" i="13" s="1"/>
  <c r="AJ12" i="13" s="1"/>
  <c r="AC12" i="13"/>
  <c r="AG12" i="13" s="1"/>
  <c r="AI12" i="13" s="1"/>
  <c r="AN11" i="13"/>
  <c r="AM11" i="13"/>
  <c r="AL11" i="13"/>
  <c r="AK11" i="13"/>
  <c r="AF11" i="13"/>
  <c r="AE11" i="13"/>
  <c r="AD11" i="13"/>
  <c r="AH11" i="13" s="1"/>
  <c r="AJ11" i="13" s="1"/>
  <c r="AC11" i="13"/>
  <c r="AG11" i="13" s="1"/>
  <c r="AI11" i="13" s="1"/>
  <c r="AN10" i="13"/>
  <c r="AM10" i="13"/>
  <c r="AL10" i="13"/>
  <c r="AK10" i="13"/>
  <c r="AF10" i="13"/>
  <c r="AE10" i="13"/>
  <c r="AD10" i="13"/>
  <c r="AH10" i="13" s="1"/>
  <c r="AJ10" i="13" s="1"/>
  <c r="AC10" i="13"/>
  <c r="AG10" i="13" s="1"/>
  <c r="AI10" i="13" s="1"/>
  <c r="AN9" i="13"/>
  <c r="AM9" i="13"/>
  <c r="AL9" i="13"/>
  <c r="AK9" i="13"/>
  <c r="AF9" i="13"/>
  <c r="AE9" i="13"/>
  <c r="AD9" i="13"/>
  <c r="AH9" i="13" s="1"/>
  <c r="AJ9" i="13" s="1"/>
  <c r="AC9" i="13"/>
  <c r="AG9" i="13" s="1"/>
  <c r="AI9" i="13" s="1"/>
  <c r="AN8" i="13"/>
  <c r="AM8" i="13"/>
  <c r="AL8" i="13"/>
  <c r="AK8" i="13"/>
  <c r="AF8" i="13"/>
  <c r="AE8" i="13"/>
  <c r="AD8" i="13"/>
  <c r="AH8" i="13" s="1"/>
  <c r="AJ8" i="13" s="1"/>
  <c r="AC8" i="13"/>
  <c r="AG8" i="13" s="1"/>
  <c r="AI8" i="13" s="1"/>
  <c r="AN7" i="13"/>
  <c r="AM7" i="13"/>
  <c r="AL7" i="13"/>
  <c r="AK7" i="13"/>
  <c r="AI7" i="13"/>
  <c r="AF7" i="13"/>
  <c r="AE7" i="13"/>
  <c r="AD7" i="13"/>
  <c r="AC7" i="13"/>
  <c r="L7" i="13"/>
  <c r="P7" i="13" s="1"/>
  <c r="K7" i="13"/>
  <c r="AH7" i="13" s="1"/>
  <c r="AJ7" i="13" s="1"/>
  <c r="J7" i="13"/>
  <c r="N7" i="13" s="1"/>
  <c r="I7" i="13"/>
  <c r="AG7" i="13" s="1"/>
  <c r="AL6" i="13"/>
  <c r="AK6" i="13"/>
  <c r="AH6" i="13"/>
  <c r="AJ6" i="13" s="1"/>
  <c r="AG6" i="13"/>
  <c r="AI6" i="13" s="1"/>
  <c r="AD6" i="13"/>
  <c r="AC6" i="13"/>
  <c r="AN5" i="13"/>
  <c r="AM5" i="13"/>
  <c r="AL5" i="13"/>
  <c r="AK5" i="13"/>
  <c r="AF5" i="13"/>
  <c r="AE5" i="13"/>
  <c r="AD5" i="13"/>
  <c r="AH5" i="13" s="1"/>
  <c r="AJ5" i="13" s="1"/>
  <c r="AC5" i="13"/>
  <c r="AG5" i="13" s="1"/>
  <c r="AI5" i="13" s="1"/>
  <c r="AN4" i="13"/>
  <c r="AM4" i="13"/>
  <c r="AL4" i="13"/>
  <c r="AK4" i="13"/>
  <c r="AF4" i="13"/>
  <c r="AE4" i="13"/>
  <c r="AD4" i="13"/>
  <c r="AH4" i="13" s="1"/>
  <c r="AJ4" i="13" s="1"/>
  <c r="AC4" i="13"/>
  <c r="AG4" i="13" s="1"/>
  <c r="AI4" i="13" s="1"/>
  <c r="AJ43" i="12"/>
  <c r="AJ42" i="12"/>
  <c r="AJ40" i="12"/>
  <c r="AJ39" i="12"/>
  <c r="AJ38" i="12"/>
  <c r="AJ37" i="12"/>
  <c r="AJ36" i="12"/>
  <c r="AJ35" i="12"/>
  <c r="AJ34" i="12"/>
  <c r="AJ33" i="12"/>
  <c r="AJ32" i="12"/>
  <c r="AJ31" i="12"/>
  <c r="AJ30" i="12"/>
  <c r="AJ29" i="12"/>
  <c r="AJ28" i="12"/>
  <c r="AJ26" i="12"/>
  <c r="AJ25" i="12"/>
  <c r="AJ24" i="12"/>
  <c r="AJ23" i="12"/>
  <c r="AJ22" i="12"/>
  <c r="AJ21" i="12"/>
  <c r="AJ20" i="12"/>
  <c r="AJ17" i="12"/>
  <c r="AJ16" i="12"/>
  <c r="AJ15" i="12"/>
  <c r="AJ14" i="12"/>
  <c r="AJ13" i="12"/>
  <c r="AJ12" i="12"/>
  <c r="AJ11" i="12"/>
  <c r="AJ10" i="12"/>
  <c r="AJ9" i="12"/>
  <c r="AJ8" i="12"/>
  <c r="AJ7" i="12"/>
  <c r="AJ6" i="12"/>
  <c r="AJ5" i="12"/>
  <c r="AJ4" i="12"/>
  <c r="AI43" i="12"/>
  <c r="AI42" i="12"/>
  <c r="AI40" i="12"/>
  <c r="AI39" i="12"/>
  <c r="AI38" i="12"/>
  <c r="AI37" i="12"/>
  <c r="AI36" i="12"/>
  <c r="AI35" i="12"/>
  <c r="AI34" i="12"/>
  <c r="AI33" i="12"/>
  <c r="AI32" i="12"/>
  <c r="AI31" i="12"/>
  <c r="AI30" i="12"/>
  <c r="AI29" i="12"/>
  <c r="AI28" i="12"/>
  <c r="AI27" i="12"/>
  <c r="AI26" i="12"/>
  <c r="AI25" i="12"/>
  <c r="AI24" i="12"/>
  <c r="AI23" i="12"/>
  <c r="AI22" i="12"/>
  <c r="AI21" i="12"/>
  <c r="AI20" i="12"/>
  <c r="AI17" i="12"/>
  <c r="AI16" i="12"/>
  <c r="AI15" i="12"/>
  <c r="AI14" i="12"/>
  <c r="AI13" i="12"/>
  <c r="AI12" i="12"/>
  <c r="AI11" i="12"/>
  <c r="AI10" i="12"/>
  <c r="AI9" i="12"/>
  <c r="AI8" i="12"/>
  <c r="AI7" i="12"/>
  <c r="AI6" i="12"/>
  <c r="AI5" i="12"/>
  <c r="AI4" i="12"/>
  <c r="AG4" i="12"/>
  <c r="AD4" i="12"/>
  <c r="AO18" i="13" l="1"/>
  <c r="O7" i="13"/>
  <c r="O20" i="13"/>
  <c r="M7" i="13"/>
  <c r="M20" i="13"/>
  <c r="M23" i="13"/>
  <c r="AH23" i="13"/>
  <c r="AJ23" i="13" s="1"/>
  <c r="AH43" i="12"/>
  <c r="AH42" i="12"/>
  <c r="AH40" i="12"/>
  <c r="AH39" i="12"/>
  <c r="AH38" i="12"/>
  <c r="AH36" i="12"/>
  <c r="AH35" i="12"/>
  <c r="AH34" i="12"/>
  <c r="AH32" i="12"/>
  <c r="AH31" i="12"/>
  <c r="AH30" i="12"/>
  <c r="AH28" i="12"/>
  <c r="AH26" i="12"/>
  <c r="AH24" i="12"/>
  <c r="AH22" i="12"/>
  <c r="AH19" i="12"/>
  <c r="AJ19" i="12" s="1"/>
  <c r="AH16" i="12"/>
  <c r="AH14" i="12"/>
  <c r="AH12" i="12"/>
  <c r="AH10" i="12"/>
  <c r="AH8" i="12"/>
  <c r="AH6" i="12"/>
  <c r="AG37" i="12"/>
  <c r="AG33" i="12"/>
  <c r="AG30" i="12"/>
  <c r="AG29" i="12"/>
  <c r="AG25" i="12"/>
  <c r="AG21" i="12"/>
  <c r="AG19" i="12"/>
  <c r="AI19" i="12" s="1"/>
  <c r="AG17" i="12"/>
  <c r="AG13" i="12"/>
  <c r="AG9" i="12"/>
  <c r="AG5" i="12"/>
  <c r="AH4" i="12"/>
  <c r="AN43" i="12"/>
  <c r="AM43" i="12"/>
  <c r="AL43" i="12"/>
  <c r="AK43" i="12"/>
  <c r="AF43" i="12"/>
  <c r="AE43" i="12"/>
  <c r="AD43" i="12"/>
  <c r="AC43" i="12"/>
  <c r="AG43" i="12" s="1"/>
  <c r="AN42" i="12"/>
  <c r="AM42" i="12"/>
  <c r="AL42" i="12"/>
  <c r="AK42" i="12"/>
  <c r="AF42" i="12"/>
  <c r="AE42" i="12"/>
  <c r="AD42" i="12"/>
  <c r="AC42" i="12"/>
  <c r="AG42" i="12" s="1"/>
  <c r="AN41" i="12"/>
  <c r="AM41" i="12"/>
  <c r="AL41" i="12"/>
  <c r="AK41" i="12"/>
  <c r="AF41" i="12"/>
  <c r="AE41" i="12"/>
  <c r="AD41" i="12"/>
  <c r="AH41" i="12" s="1"/>
  <c r="AJ41" i="12" s="1"/>
  <c r="AC41" i="12"/>
  <c r="AG41" i="12" s="1"/>
  <c r="AI41" i="12" s="1"/>
  <c r="AN40" i="12"/>
  <c r="AM40" i="12"/>
  <c r="AL40" i="12"/>
  <c r="AK40" i="12"/>
  <c r="AF40" i="12"/>
  <c r="AE40" i="12"/>
  <c r="AD40" i="12"/>
  <c r="AC40" i="12"/>
  <c r="AG40" i="12" s="1"/>
  <c r="AN39" i="12"/>
  <c r="AM39" i="12"/>
  <c r="AL39" i="12"/>
  <c r="AK39" i="12"/>
  <c r="AF39" i="12"/>
  <c r="AE39" i="12"/>
  <c r="AD39" i="12"/>
  <c r="AC39" i="12"/>
  <c r="AG39" i="12" s="1"/>
  <c r="AN38" i="12"/>
  <c r="AM38" i="12"/>
  <c r="AL38" i="12"/>
  <c r="AK38" i="12"/>
  <c r="AF38" i="12"/>
  <c r="AE38" i="12"/>
  <c r="AD38" i="12"/>
  <c r="AC38" i="12"/>
  <c r="AG38" i="12" s="1"/>
  <c r="AN37" i="12"/>
  <c r="AM37" i="12"/>
  <c r="AL37" i="12"/>
  <c r="AK37" i="12"/>
  <c r="AF37" i="12"/>
  <c r="AE37" i="12"/>
  <c r="AD37" i="12"/>
  <c r="AH37" i="12" s="1"/>
  <c r="AC37" i="12"/>
  <c r="AN36" i="12"/>
  <c r="AM36" i="12"/>
  <c r="AL36" i="12"/>
  <c r="AK36" i="12"/>
  <c r="AF36" i="12"/>
  <c r="AE36" i="12"/>
  <c r="AD36" i="12"/>
  <c r="AC36" i="12"/>
  <c r="AG36" i="12" s="1"/>
  <c r="AN35" i="12"/>
  <c r="AM35" i="12"/>
  <c r="AL35" i="12"/>
  <c r="AK35" i="12"/>
  <c r="AF35" i="12"/>
  <c r="AE35" i="12"/>
  <c r="AD35" i="12"/>
  <c r="AC35" i="12"/>
  <c r="AG35" i="12" s="1"/>
  <c r="AN34" i="12"/>
  <c r="AM34" i="12"/>
  <c r="AL34" i="12"/>
  <c r="AK34" i="12"/>
  <c r="AF34" i="12"/>
  <c r="AE34" i="12"/>
  <c r="AD34" i="12"/>
  <c r="AC34" i="12"/>
  <c r="AG34" i="12" s="1"/>
  <c r="AN33" i="12"/>
  <c r="AM33" i="12"/>
  <c r="AL33" i="12"/>
  <c r="AK33" i="12"/>
  <c r="AF33" i="12"/>
  <c r="AE33" i="12"/>
  <c r="AD33" i="12"/>
  <c r="AH33" i="12" s="1"/>
  <c r="AC33" i="12"/>
  <c r="AN32" i="12"/>
  <c r="AM32" i="12"/>
  <c r="AL32" i="12"/>
  <c r="AK32" i="12"/>
  <c r="AF32" i="12"/>
  <c r="AE32" i="12"/>
  <c r="AD32" i="12"/>
  <c r="AC32" i="12"/>
  <c r="AG32" i="12" s="1"/>
  <c r="AN31" i="12"/>
  <c r="AM31" i="12"/>
  <c r="AL31" i="12"/>
  <c r="AK31" i="12"/>
  <c r="AF31" i="12"/>
  <c r="AE31" i="12"/>
  <c r="AD31" i="12"/>
  <c r="AC31" i="12"/>
  <c r="AG31" i="12" s="1"/>
  <c r="AN30" i="12"/>
  <c r="AM30" i="12"/>
  <c r="AL30" i="12"/>
  <c r="AK30" i="12"/>
  <c r="AN29" i="12"/>
  <c r="AM29" i="12"/>
  <c r="AL29" i="12"/>
  <c r="AK29" i="12"/>
  <c r="AF29" i="12"/>
  <c r="AE29" i="12"/>
  <c r="AD29" i="12"/>
  <c r="AH29" i="12" s="1"/>
  <c r="AC29" i="12"/>
  <c r="AN28" i="12"/>
  <c r="AM28" i="12"/>
  <c r="AL28" i="12"/>
  <c r="AK28" i="12"/>
  <c r="AF28" i="12"/>
  <c r="AE28" i="12"/>
  <c r="AD28" i="12"/>
  <c r="AC28" i="12"/>
  <c r="AG28" i="12" s="1"/>
  <c r="AN27" i="12"/>
  <c r="AM27" i="12"/>
  <c r="AL27" i="12"/>
  <c r="AK27" i="12"/>
  <c r="AF27" i="12"/>
  <c r="AE27" i="12"/>
  <c r="AD27" i="12"/>
  <c r="AH27" i="12" s="1"/>
  <c r="AJ27" i="12" s="1"/>
  <c r="AC27" i="12"/>
  <c r="AG27" i="12" s="1"/>
  <c r="P27" i="12"/>
  <c r="O27" i="12"/>
  <c r="N27" i="12"/>
  <c r="M27" i="12"/>
  <c r="AN26" i="12"/>
  <c r="AM26" i="12"/>
  <c r="AL26" i="12"/>
  <c r="AK26" i="12"/>
  <c r="AF26" i="12"/>
  <c r="AE26" i="12"/>
  <c r="AD26" i="12"/>
  <c r="AC26" i="12"/>
  <c r="AG26" i="12" s="1"/>
  <c r="AN25" i="12"/>
  <c r="AM25" i="12"/>
  <c r="AL25" i="12"/>
  <c r="AK25" i="12"/>
  <c r="AF25" i="12"/>
  <c r="AE25" i="12"/>
  <c r="AD25" i="12"/>
  <c r="AH25" i="12" s="1"/>
  <c r="AC25" i="12"/>
  <c r="AN24" i="12"/>
  <c r="AM24" i="12"/>
  <c r="AL24" i="12"/>
  <c r="AK24" i="12"/>
  <c r="AF24" i="12"/>
  <c r="AE24" i="12"/>
  <c r="AD24" i="12"/>
  <c r="AC24" i="12"/>
  <c r="AG24" i="12" s="1"/>
  <c r="AN23" i="12"/>
  <c r="AM23" i="12"/>
  <c r="AL23" i="12"/>
  <c r="AK23" i="12"/>
  <c r="AF23" i="12"/>
  <c r="AE23" i="12"/>
  <c r="AD23" i="12"/>
  <c r="AC23" i="12"/>
  <c r="L23" i="12"/>
  <c r="P23" i="12" s="1"/>
  <c r="K23" i="12"/>
  <c r="O23" i="12" s="1"/>
  <c r="J23" i="12"/>
  <c r="N23" i="12" s="1"/>
  <c r="I23" i="12"/>
  <c r="M23" i="12" s="1"/>
  <c r="AN22" i="12"/>
  <c r="AM22" i="12"/>
  <c r="AL22" i="12"/>
  <c r="AK22" i="12"/>
  <c r="AF22" i="12"/>
  <c r="AE22" i="12"/>
  <c r="AD22" i="12"/>
  <c r="AC22" i="12"/>
  <c r="AG22" i="12" s="1"/>
  <c r="AN21" i="12"/>
  <c r="AM21" i="12"/>
  <c r="AL21" i="12"/>
  <c r="AK21" i="12"/>
  <c r="AF21" i="12"/>
  <c r="AE21" i="12"/>
  <c r="AD21" i="12"/>
  <c r="AH21" i="12" s="1"/>
  <c r="AC21" i="12"/>
  <c r="AN20" i="12"/>
  <c r="AM20" i="12"/>
  <c r="AL20" i="12"/>
  <c r="AK20" i="12"/>
  <c r="AF20" i="12"/>
  <c r="AE20" i="12"/>
  <c r="AD20" i="12"/>
  <c r="AC20" i="12"/>
  <c r="L20" i="12"/>
  <c r="P20" i="12" s="1"/>
  <c r="K20" i="12"/>
  <c r="O20" i="12" s="1"/>
  <c r="J20" i="12"/>
  <c r="N20" i="12" s="1"/>
  <c r="I20" i="12"/>
  <c r="M20" i="12" s="1"/>
  <c r="AN18" i="12"/>
  <c r="AM18" i="12"/>
  <c r="AL18" i="12"/>
  <c r="AK18" i="12"/>
  <c r="AF18" i="12"/>
  <c r="AE18" i="12"/>
  <c r="AD18" i="12"/>
  <c r="AH18" i="12" s="1"/>
  <c r="AJ18" i="12" s="1"/>
  <c r="AC18" i="12"/>
  <c r="AG18" i="12" s="1"/>
  <c r="AI18" i="12" s="1"/>
  <c r="AN17" i="12"/>
  <c r="AM17" i="12"/>
  <c r="AL17" i="12"/>
  <c r="AK17" i="12"/>
  <c r="AF17" i="12"/>
  <c r="AE17" i="12"/>
  <c r="AD17" i="12"/>
  <c r="AH17" i="12" s="1"/>
  <c r="AC17" i="12"/>
  <c r="AN16" i="12"/>
  <c r="AM16" i="12"/>
  <c r="AL16" i="12"/>
  <c r="AK16" i="12"/>
  <c r="AF16" i="12"/>
  <c r="AE16" i="12"/>
  <c r="AD16" i="12"/>
  <c r="AC16" i="12"/>
  <c r="AG16" i="12" s="1"/>
  <c r="P16" i="12"/>
  <c r="O16" i="12"/>
  <c r="N16" i="12"/>
  <c r="M16" i="12"/>
  <c r="AN15" i="12"/>
  <c r="AM15" i="12"/>
  <c r="AL15" i="12"/>
  <c r="AK15" i="12"/>
  <c r="AF15" i="12"/>
  <c r="AE15" i="12"/>
  <c r="AD15" i="12"/>
  <c r="AH15" i="12" s="1"/>
  <c r="AC15" i="12"/>
  <c r="AG15" i="12" s="1"/>
  <c r="AN14" i="12"/>
  <c r="AM14" i="12"/>
  <c r="AL14" i="12"/>
  <c r="AK14" i="12"/>
  <c r="AF14" i="12"/>
  <c r="AE14" i="12"/>
  <c r="AD14" i="12"/>
  <c r="AC14" i="12"/>
  <c r="AG14" i="12" s="1"/>
  <c r="AN13" i="12"/>
  <c r="AM13" i="12"/>
  <c r="AL13" i="12"/>
  <c r="AK13" i="12"/>
  <c r="AF13" i="12"/>
  <c r="AE13" i="12"/>
  <c r="AD13" i="12"/>
  <c r="AH13" i="12" s="1"/>
  <c r="AC13" i="12"/>
  <c r="AN12" i="12"/>
  <c r="AM12" i="12"/>
  <c r="AL12" i="12"/>
  <c r="AK12" i="12"/>
  <c r="AF12" i="12"/>
  <c r="AE12" i="12"/>
  <c r="AD12" i="12"/>
  <c r="AC12" i="12"/>
  <c r="AG12" i="12" s="1"/>
  <c r="AN11" i="12"/>
  <c r="AM11" i="12"/>
  <c r="AL11" i="12"/>
  <c r="AK11" i="12"/>
  <c r="AF11" i="12"/>
  <c r="AE11" i="12"/>
  <c r="AD11" i="12"/>
  <c r="AH11" i="12" s="1"/>
  <c r="AC11" i="12"/>
  <c r="AG11" i="12" s="1"/>
  <c r="AN10" i="12"/>
  <c r="AM10" i="12"/>
  <c r="AL10" i="12"/>
  <c r="AK10" i="12"/>
  <c r="AF10" i="12"/>
  <c r="AE10" i="12"/>
  <c r="AD10" i="12"/>
  <c r="AC10" i="12"/>
  <c r="AG10" i="12" s="1"/>
  <c r="AN9" i="12"/>
  <c r="AM9" i="12"/>
  <c r="AL9" i="12"/>
  <c r="AK9" i="12"/>
  <c r="AF9" i="12"/>
  <c r="AE9" i="12"/>
  <c r="AD9" i="12"/>
  <c r="AH9" i="12" s="1"/>
  <c r="AC9" i="12"/>
  <c r="AN8" i="12"/>
  <c r="AM8" i="12"/>
  <c r="AL8" i="12"/>
  <c r="AK8" i="12"/>
  <c r="AF8" i="12"/>
  <c r="AE8" i="12"/>
  <c r="AD8" i="12"/>
  <c r="AC8" i="12"/>
  <c r="AG8" i="12" s="1"/>
  <c r="AN7" i="12"/>
  <c r="AM7" i="12"/>
  <c r="AL7" i="12"/>
  <c r="AK7" i="12"/>
  <c r="AF7" i="12"/>
  <c r="AE7" i="12"/>
  <c r="AD7" i="12"/>
  <c r="AC7" i="12"/>
  <c r="L7" i="12"/>
  <c r="P7" i="12" s="1"/>
  <c r="K7" i="12"/>
  <c r="O7" i="12" s="1"/>
  <c r="J7" i="12"/>
  <c r="N7" i="12" s="1"/>
  <c r="I7" i="12"/>
  <c r="M7" i="12" s="1"/>
  <c r="AL6" i="12"/>
  <c r="AK6" i="12"/>
  <c r="AD6" i="12"/>
  <c r="AC6" i="12"/>
  <c r="AG6" i="12" s="1"/>
  <c r="AN5" i="12"/>
  <c r="AM5" i="12"/>
  <c r="AL5" i="12"/>
  <c r="AK5" i="12"/>
  <c r="AF5" i="12"/>
  <c r="AE5" i="12"/>
  <c r="AD5" i="12"/>
  <c r="AH5" i="12" s="1"/>
  <c r="AC5" i="12"/>
  <c r="AN4" i="12"/>
  <c r="AM4" i="12"/>
  <c r="AL4" i="12"/>
  <c r="AK4" i="12"/>
  <c r="AF4" i="12"/>
  <c r="AE4" i="12"/>
  <c r="AC4" i="12"/>
  <c r="AG7" i="12" l="1"/>
  <c r="AG23" i="12"/>
  <c r="AH20" i="12"/>
  <c r="AG20" i="12"/>
  <c r="AH7" i="12"/>
  <c r="AH23" i="12"/>
  <c r="AJ9" i="11"/>
  <c r="AJ43" i="11"/>
  <c r="AI43" i="11"/>
  <c r="AH43" i="11"/>
  <c r="AG43" i="11"/>
  <c r="AF43" i="11"/>
  <c r="AE43" i="11"/>
  <c r="AD43" i="11"/>
  <c r="AC43" i="11"/>
  <c r="AJ42" i="11"/>
  <c r="AI42" i="11"/>
  <c r="AH42" i="11"/>
  <c r="AG42" i="11"/>
  <c r="AF42" i="11"/>
  <c r="AE42" i="11"/>
  <c r="AD42" i="11"/>
  <c r="AC42" i="11"/>
  <c r="AJ41" i="11"/>
  <c r="AI41" i="11"/>
  <c r="AH41" i="11"/>
  <c r="AG41" i="11"/>
  <c r="AF41" i="11"/>
  <c r="AE41" i="11"/>
  <c r="AD41" i="11"/>
  <c r="AC41" i="11"/>
  <c r="AJ40" i="11"/>
  <c r="AI40" i="11"/>
  <c r="AH40" i="11"/>
  <c r="AG40" i="11"/>
  <c r="AF40" i="11"/>
  <c r="AE40" i="11"/>
  <c r="AD40" i="11"/>
  <c r="AC40" i="11"/>
  <c r="AJ39" i="11"/>
  <c r="AI39" i="11"/>
  <c r="AH39" i="11"/>
  <c r="AG39" i="11"/>
  <c r="AF39" i="11"/>
  <c r="AE39" i="11"/>
  <c r="AD39" i="11"/>
  <c r="AC39" i="11"/>
  <c r="AJ38" i="11"/>
  <c r="AI38" i="11"/>
  <c r="AH38" i="11"/>
  <c r="AG38" i="11"/>
  <c r="AF38" i="11"/>
  <c r="AE38" i="11"/>
  <c r="AD38" i="11"/>
  <c r="AC38" i="11"/>
  <c r="AJ37" i="11"/>
  <c r="AI37" i="11"/>
  <c r="AH37" i="11"/>
  <c r="AG37" i="11"/>
  <c r="AF37" i="11"/>
  <c r="AE37" i="11"/>
  <c r="AD37" i="11"/>
  <c r="AC37" i="11"/>
  <c r="AJ36" i="11"/>
  <c r="AI36" i="11"/>
  <c r="AH36" i="11"/>
  <c r="AG36" i="11"/>
  <c r="AF36" i="11"/>
  <c r="AE36" i="11"/>
  <c r="AD36" i="11"/>
  <c r="AC36" i="11"/>
  <c r="AJ35" i="11"/>
  <c r="AI35" i="11"/>
  <c r="AH35" i="11"/>
  <c r="AG35" i="11"/>
  <c r="AF35" i="11"/>
  <c r="AE35" i="11"/>
  <c r="AD35" i="11"/>
  <c r="AC35" i="11"/>
  <c r="AJ34" i="11"/>
  <c r="AI34" i="11"/>
  <c r="AH34" i="11"/>
  <c r="AG34" i="11"/>
  <c r="AF34" i="11"/>
  <c r="AE34" i="11"/>
  <c r="AD34" i="11"/>
  <c r="AC34" i="11"/>
  <c r="AJ33" i="11"/>
  <c r="AI33" i="11"/>
  <c r="AH33" i="11"/>
  <c r="AG33" i="11"/>
  <c r="AF33" i="11"/>
  <c r="AE33" i="11"/>
  <c r="AD33" i="11"/>
  <c r="AC33" i="11"/>
  <c r="AJ32" i="11"/>
  <c r="AI32" i="11"/>
  <c r="AH32" i="11"/>
  <c r="AG32" i="11"/>
  <c r="AF32" i="11"/>
  <c r="AE32" i="11"/>
  <c r="AD32" i="11"/>
  <c r="AC32" i="11"/>
  <c r="AJ31" i="11"/>
  <c r="AI31" i="11"/>
  <c r="AH31" i="11"/>
  <c r="AG31" i="11"/>
  <c r="AF31" i="11"/>
  <c r="AE31" i="11"/>
  <c r="AD31" i="11"/>
  <c r="AC31" i="11"/>
  <c r="AJ30" i="11"/>
  <c r="AI30" i="11"/>
  <c r="AH30" i="11"/>
  <c r="AG30" i="11"/>
  <c r="AJ29" i="11"/>
  <c r="AI29" i="11"/>
  <c r="AH29" i="11"/>
  <c r="AG29" i="11"/>
  <c r="AF29" i="11"/>
  <c r="AE29" i="11"/>
  <c r="AD29" i="11"/>
  <c r="AC29" i="11"/>
  <c r="AJ28" i="11"/>
  <c r="AI28" i="11"/>
  <c r="AH28" i="11"/>
  <c r="AG28" i="11"/>
  <c r="AF28" i="11"/>
  <c r="AE28" i="11"/>
  <c r="AD28" i="11"/>
  <c r="AC28" i="11"/>
  <c r="AJ27" i="11"/>
  <c r="AI27" i="11"/>
  <c r="AH27" i="11"/>
  <c r="AG27" i="11"/>
  <c r="AF27" i="11"/>
  <c r="AE27" i="11"/>
  <c r="AD27" i="11"/>
  <c r="AC27" i="11"/>
  <c r="P27" i="11"/>
  <c r="O27" i="11"/>
  <c r="N27" i="11"/>
  <c r="M27" i="11"/>
  <c r="AJ26" i="11"/>
  <c r="AI26" i="11"/>
  <c r="AH26" i="11"/>
  <c r="AG26" i="11"/>
  <c r="AF26" i="11"/>
  <c r="AE26" i="11"/>
  <c r="AD26" i="11"/>
  <c r="AC26" i="11"/>
  <c r="AJ25" i="11"/>
  <c r="AI25" i="11"/>
  <c r="AH25" i="11"/>
  <c r="AG25" i="11"/>
  <c r="AF25" i="11"/>
  <c r="AE25" i="11"/>
  <c r="AD25" i="11"/>
  <c r="AC25" i="11"/>
  <c r="AJ24" i="11"/>
  <c r="AI24" i="11"/>
  <c r="AH24" i="11"/>
  <c r="AG24" i="11"/>
  <c r="AF24" i="11"/>
  <c r="AE24" i="11"/>
  <c r="AD24" i="11"/>
  <c r="AC24" i="11"/>
  <c r="AJ23" i="11"/>
  <c r="AI23" i="11"/>
  <c r="AH23" i="11"/>
  <c r="AG23" i="11"/>
  <c r="AF23" i="11"/>
  <c r="AE23" i="11"/>
  <c r="AD23" i="11"/>
  <c r="AC23" i="11"/>
  <c r="L23" i="11"/>
  <c r="P23" i="11" s="1"/>
  <c r="K23" i="11"/>
  <c r="O23" i="11" s="1"/>
  <c r="J23" i="11"/>
  <c r="N23" i="11" s="1"/>
  <c r="I23" i="11"/>
  <c r="M23" i="11" s="1"/>
  <c r="AJ22" i="11"/>
  <c r="AI22" i="11"/>
  <c r="AH22" i="11"/>
  <c r="AG22" i="11"/>
  <c r="AF22" i="11"/>
  <c r="AE22" i="11"/>
  <c r="AD22" i="11"/>
  <c r="AC22" i="11"/>
  <c r="AJ21" i="11"/>
  <c r="AI21" i="11"/>
  <c r="AH21" i="11"/>
  <c r="AG21" i="11"/>
  <c r="AF21" i="11"/>
  <c r="AE21" i="11"/>
  <c r="AD21" i="11"/>
  <c r="AC21" i="11"/>
  <c r="AJ20" i="11"/>
  <c r="AI20" i="11"/>
  <c r="AH20" i="11"/>
  <c r="AG20" i="11"/>
  <c r="AF20" i="11"/>
  <c r="AE20" i="11"/>
  <c r="AD20" i="11"/>
  <c r="AC20" i="11"/>
  <c r="L20" i="11"/>
  <c r="P20" i="11" s="1"/>
  <c r="K20" i="11"/>
  <c r="O20" i="11" s="1"/>
  <c r="J20" i="11"/>
  <c r="N20" i="11" s="1"/>
  <c r="I20" i="11"/>
  <c r="M20" i="11" s="1"/>
  <c r="AJ18" i="11"/>
  <c r="AI18" i="11"/>
  <c r="AH18" i="11"/>
  <c r="AG18" i="11"/>
  <c r="AF18" i="11"/>
  <c r="AE18" i="11"/>
  <c r="AD18" i="11"/>
  <c r="AC18" i="11"/>
  <c r="AJ17" i="11"/>
  <c r="AI17" i="11"/>
  <c r="AH17" i="11"/>
  <c r="AG17" i="11"/>
  <c r="AF17" i="11"/>
  <c r="AE17" i="11"/>
  <c r="AD17" i="11"/>
  <c r="AC17" i="11"/>
  <c r="AJ16" i="11"/>
  <c r="AI16" i="11"/>
  <c r="AH16" i="11"/>
  <c r="AG16" i="11"/>
  <c r="AF16" i="11"/>
  <c r="AE16" i="11"/>
  <c r="AD16" i="11"/>
  <c r="AC16" i="11"/>
  <c r="P16" i="11"/>
  <c r="O16" i="11"/>
  <c r="N16" i="11"/>
  <c r="M16" i="11"/>
  <c r="AJ15" i="11"/>
  <c r="AI15" i="11"/>
  <c r="AH15" i="11"/>
  <c r="AG15" i="11"/>
  <c r="AF15" i="11"/>
  <c r="AE15" i="11"/>
  <c r="AD15" i="11"/>
  <c r="AC15" i="11"/>
  <c r="AJ14" i="11"/>
  <c r="AI14" i="11"/>
  <c r="AH14" i="11"/>
  <c r="AG14" i="11"/>
  <c r="AF14" i="11"/>
  <c r="AE14" i="11"/>
  <c r="AD14" i="11"/>
  <c r="AC14" i="11"/>
  <c r="AJ13" i="11"/>
  <c r="AI13" i="11"/>
  <c r="AH13" i="11"/>
  <c r="AG13" i="11"/>
  <c r="AF13" i="11"/>
  <c r="AE13" i="11"/>
  <c r="AD13" i="11"/>
  <c r="AC13" i="11"/>
  <c r="AJ12" i="11"/>
  <c r="AI12" i="11"/>
  <c r="AH12" i="11"/>
  <c r="AG12" i="11"/>
  <c r="AF12" i="11"/>
  <c r="AE12" i="11"/>
  <c r="AD12" i="11"/>
  <c r="AC12" i="11"/>
  <c r="AJ11" i="11"/>
  <c r="AI11" i="11"/>
  <c r="AH11" i="11"/>
  <c r="AG11" i="11"/>
  <c r="AF11" i="11"/>
  <c r="AE11" i="11"/>
  <c r="AD11" i="11"/>
  <c r="AC11" i="11"/>
  <c r="AJ10" i="11"/>
  <c r="AI10" i="11"/>
  <c r="AH10" i="11"/>
  <c r="AG10" i="11"/>
  <c r="AF10" i="11"/>
  <c r="AE10" i="11"/>
  <c r="AD10" i="11"/>
  <c r="AC10" i="11"/>
  <c r="AI9" i="11"/>
  <c r="AH9" i="11"/>
  <c r="AG9" i="11"/>
  <c r="AF9" i="11"/>
  <c r="AE9" i="11"/>
  <c r="AD9" i="11"/>
  <c r="AC9" i="11"/>
  <c r="AJ8" i="11"/>
  <c r="AI8" i="11"/>
  <c r="AH8" i="11"/>
  <c r="AG8" i="11"/>
  <c r="AF8" i="11"/>
  <c r="AE8" i="11"/>
  <c r="AD8" i="11"/>
  <c r="AC8" i="11"/>
  <c r="AJ7" i="11"/>
  <c r="AI7" i="11"/>
  <c r="AH7" i="11"/>
  <c r="AG7" i="11"/>
  <c r="AF7" i="11"/>
  <c r="AE7" i="11"/>
  <c r="AD7" i="11"/>
  <c r="AC7" i="11"/>
  <c r="L7" i="11"/>
  <c r="P7" i="11" s="1"/>
  <c r="K7" i="11"/>
  <c r="O7" i="11" s="1"/>
  <c r="J7" i="11"/>
  <c r="N7" i="11" s="1"/>
  <c r="I7" i="11"/>
  <c r="M7" i="11" s="1"/>
  <c r="AH6" i="11"/>
  <c r="AG6" i="11"/>
  <c r="AD6" i="11"/>
  <c r="AC6" i="11"/>
  <c r="AJ5" i="11"/>
  <c r="AI5" i="11"/>
  <c r="AH5" i="11"/>
  <c r="AG5" i="11"/>
  <c r="AF5" i="11"/>
  <c r="AE5" i="11"/>
  <c r="AD5" i="11"/>
  <c r="AC5" i="11"/>
  <c r="AJ4" i="11"/>
  <c r="AI4" i="11"/>
  <c r="AH4" i="11"/>
  <c r="AG4" i="11"/>
  <c r="AF4" i="11"/>
  <c r="AE4" i="11"/>
  <c r="AD4" i="11"/>
  <c r="AC4" i="11"/>
  <c r="AJ43" i="10"/>
  <c r="AI43" i="10"/>
  <c r="AH43" i="10"/>
  <c r="AG43" i="10"/>
  <c r="AF43" i="10"/>
  <c r="AE43" i="10"/>
  <c r="AD43" i="10"/>
  <c r="AC43" i="10"/>
  <c r="AJ42" i="10"/>
  <c r="AI42" i="10"/>
  <c r="AH42" i="10"/>
  <c r="AG42" i="10"/>
  <c r="AF42" i="10"/>
  <c r="AE42" i="10"/>
  <c r="AD42" i="10"/>
  <c r="AC42" i="10"/>
  <c r="AJ41" i="10"/>
  <c r="AI41" i="10"/>
  <c r="AH41" i="10"/>
  <c r="AG41" i="10"/>
  <c r="AF41" i="10"/>
  <c r="AE41" i="10"/>
  <c r="AD41" i="10"/>
  <c r="AC41" i="10"/>
  <c r="AJ40" i="10"/>
  <c r="AI40" i="10"/>
  <c r="AH40" i="10"/>
  <c r="AG40" i="10"/>
  <c r="AF40" i="10"/>
  <c r="AE40" i="10"/>
  <c r="AD40" i="10"/>
  <c r="AC40" i="10"/>
  <c r="AJ39" i="10"/>
  <c r="AI39" i="10"/>
  <c r="AH39" i="10"/>
  <c r="AG39" i="10"/>
  <c r="AF39" i="10"/>
  <c r="AE39" i="10"/>
  <c r="AD39" i="10"/>
  <c r="AC39" i="10"/>
  <c r="AJ38" i="10"/>
  <c r="AI38" i="10"/>
  <c r="AH38" i="10"/>
  <c r="AG38" i="10"/>
  <c r="AF38" i="10"/>
  <c r="AE38" i="10"/>
  <c r="AD38" i="10"/>
  <c r="AC38" i="10"/>
  <c r="AJ37" i="10"/>
  <c r="AI37" i="10"/>
  <c r="AH37" i="10"/>
  <c r="AG37" i="10"/>
  <c r="AF37" i="10"/>
  <c r="AE37" i="10"/>
  <c r="AD37" i="10"/>
  <c r="AC37" i="10"/>
  <c r="AJ36" i="10"/>
  <c r="AI36" i="10"/>
  <c r="AH36" i="10"/>
  <c r="AG36" i="10"/>
  <c r="AF36" i="10"/>
  <c r="AE36" i="10"/>
  <c r="AD36" i="10"/>
  <c r="AC36" i="10"/>
  <c r="AJ35" i="10"/>
  <c r="AI35" i="10"/>
  <c r="AH35" i="10"/>
  <c r="AG35" i="10"/>
  <c r="AF35" i="10"/>
  <c r="AE35" i="10"/>
  <c r="AD35" i="10"/>
  <c r="AC35" i="10"/>
  <c r="AJ34" i="10"/>
  <c r="AI34" i="10"/>
  <c r="AH34" i="10"/>
  <c r="AG34" i="10"/>
  <c r="AF34" i="10"/>
  <c r="AE34" i="10"/>
  <c r="AD34" i="10"/>
  <c r="AC34" i="10"/>
  <c r="AJ33" i="10"/>
  <c r="AI33" i="10"/>
  <c r="AH33" i="10"/>
  <c r="AG33" i="10"/>
  <c r="AF33" i="10"/>
  <c r="AE33" i="10"/>
  <c r="AD33" i="10"/>
  <c r="AC33" i="10"/>
  <c r="AJ32" i="10"/>
  <c r="AI32" i="10"/>
  <c r="AH32" i="10"/>
  <c r="AG32" i="10"/>
  <c r="AF32" i="10"/>
  <c r="AE32" i="10"/>
  <c r="AD32" i="10"/>
  <c r="AC32" i="10"/>
  <c r="AJ31" i="10"/>
  <c r="AI31" i="10"/>
  <c r="AH31" i="10"/>
  <c r="AG31" i="10"/>
  <c r="AF31" i="10"/>
  <c r="AE31" i="10"/>
  <c r="AD31" i="10"/>
  <c r="AC31" i="10"/>
  <c r="AJ30" i="10"/>
  <c r="AI30" i="10"/>
  <c r="AH30" i="10"/>
  <c r="AG30" i="10"/>
  <c r="AJ29" i="10"/>
  <c r="AI29" i="10"/>
  <c r="AH29" i="10"/>
  <c r="AG29" i="10"/>
  <c r="AF29" i="10"/>
  <c r="AE29" i="10"/>
  <c r="AD29" i="10"/>
  <c r="AC29" i="10"/>
  <c r="AJ28" i="10"/>
  <c r="AI28" i="10"/>
  <c r="AH28" i="10"/>
  <c r="AG28" i="10"/>
  <c r="AF28" i="10"/>
  <c r="AE28" i="10"/>
  <c r="AD28" i="10"/>
  <c r="AC28" i="10"/>
  <c r="AJ27" i="10"/>
  <c r="AI27" i="10"/>
  <c r="AH27" i="10"/>
  <c r="AG27" i="10"/>
  <c r="AF27" i="10"/>
  <c r="AE27" i="10"/>
  <c r="AD27" i="10"/>
  <c r="AC27" i="10"/>
  <c r="P27" i="10"/>
  <c r="O27" i="10"/>
  <c r="N27" i="10"/>
  <c r="M27" i="10"/>
  <c r="AJ26" i="10"/>
  <c r="AI26" i="10"/>
  <c r="AH26" i="10"/>
  <c r="AG26" i="10"/>
  <c r="AF26" i="10"/>
  <c r="AE26" i="10"/>
  <c r="AD26" i="10"/>
  <c r="AC26" i="10"/>
  <c r="AJ25" i="10"/>
  <c r="AI25" i="10"/>
  <c r="AH25" i="10"/>
  <c r="AG25" i="10"/>
  <c r="AF25" i="10"/>
  <c r="AE25" i="10"/>
  <c r="AD25" i="10"/>
  <c r="AC25" i="10"/>
  <c r="AJ24" i="10"/>
  <c r="AI24" i="10"/>
  <c r="AH24" i="10"/>
  <c r="AG24" i="10"/>
  <c r="AF24" i="10"/>
  <c r="AE24" i="10"/>
  <c r="AD24" i="10"/>
  <c r="AC24" i="10"/>
  <c r="AJ23" i="10"/>
  <c r="AI23" i="10"/>
  <c r="AH23" i="10"/>
  <c r="AG23" i="10"/>
  <c r="AF23" i="10"/>
  <c r="AE23" i="10"/>
  <c r="AD23" i="10"/>
  <c r="AC23" i="10"/>
  <c r="L23" i="10"/>
  <c r="P23" i="10" s="1"/>
  <c r="K23" i="10"/>
  <c r="O23" i="10" s="1"/>
  <c r="J23" i="10"/>
  <c r="N23" i="10" s="1"/>
  <c r="I23" i="10"/>
  <c r="M23" i="10" s="1"/>
  <c r="AJ22" i="10"/>
  <c r="AI22" i="10"/>
  <c r="AH22" i="10"/>
  <c r="AG22" i="10"/>
  <c r="AF22" i="10"/>
  <c r="AE22" i="10"/>
  <c r="AD22" i="10"/>
  <c r="AC22" i="10"/>
  <c r="AJ21" i="10"/>
  <c r="AI21" i="10"/>
  <c r="AH21" i="10"/>
  <c r="AG21" i="10"/>
  <c r="AF21" i="10"/>
  <c r="AE21" i="10"/>
  <c r="AD21" i="10"/>
  <c r="AC21" i="10"/>
  <c r="AJ20" i="10"/>
  <c r="AI20" i="10"/>
  <c r="AH20" i="10"/>
  <c r="AG20" i="10"/>
  <c r="AF20" i="10"/>
  <c r="AE20" i="10"/>
  <c r="AD20" i="10"/>
  <c r="AC20" i="10"/>
  <c r="L20" i="10"/>
  <c r="P20" i="10" s="1"/>
  <c r="K20" i="10"/>
  <c r="O20" i="10" s="1"/>
  <c r="J20" i="10"/>
  <c r="N20" i="10" s="1"/>
  <c r="I20" i="10"/>
  <c r="M20" i="10" s="1"/>
  <c r="AJ18" i="10"/>
  <c r="AI18" i="10"/>
  <c r="AH18" i="10"/>
  <c r="AG18" i="10"/>
  <c r="AF18" i="10"/>
  <c r="AE18" i="10"/>
  <c r="AD18" i="10"/>
  <c r="AC18" i="10"/>
  <c r="AJ17" i="10"/>
  <c r="AI17" i="10"/>
  <c r="AH17" i="10"/>
  <c r="AG17" i="10"/>
  <c r="AF17" i="10"/>
  <c r="AE17" i="10"/>
  <c r="AD17" i="10"/>
  <c r="AC17" i="10"/>
  <c r="AJ16" i="10"/>
  <c r="AI16" i="10"/>
  <c r="AH16" i="10"/>
  <c r="AG16" i="10"/>
  <c r="AF16" i="10"/>
  <c r="AE16" i="10"/>
  <c r="AD16" i="10"/>
  <c r="AC16" i="10"/>
  <c r="P16" i="10"/>
  <c r="O16" i="10"/>
  <c r="N16" i="10"/>
  <c r="M16" i="10"/>
  <c r="AJ15" i="10"/>
  <c r="AI15" i="10"/>
  <c r="AH15" i="10"/>
  <c r="AG15" i="10"/>
  <c r="AF15" i="10"/>
  <c r="AE15" i="10"/>
  <c r="AD15" i="10"/>
  <c r="AC15" i="10"/>
  <c r="AJ14" i="10"/>
  <c r="AI14" i="10"/>
  <c r="AH14" i="10"/>
  <c r="AG14" i="10"/>
  <c r="AF14" i="10"/>
  <c r="AE14" i="10"/>
  <c r="AD14" i="10"/>
  <c r="AC14" i="10"/>
  <c r="AJ13" i="10"/>
  <c r="AI13" i="10"/>
  <c r="AH13" i="10"/>
  <c r="AG13" i="10"/>
  <c r="AF13" i="10"/>
  <c r="AE13" i="10"/>
  <c r="AD13" i="10"/>
  <c r="AC13" i="10"/>
  <c r="AJ12" i="10"/>
  <c r="AI12" i="10"/>
  <c r="AH12" i="10"/>
  <c r="AG12" i="10"/>
  <c r="AF12" i="10"/>
  <c r="AE12" i="10"/>
  <c r="AD12" i="10"/>
  <c r="AC12" i="10"/>
  <c r="AJ11" i="10"/>
  <c r="AI11" i="10"/>
  <c r="AH11" i="10"/>
  <c r="AG11" i="10"/>
  <c r="AF11" i="10"/>
  <c r="AE11" i="10"/>
  <c r="AD11" i="10"/>
  <c r="AC11" i="10"/>
  <c r="AJ10" i="10"/>
  <c r="AI10" i="10"/>
  <c r="AH10" i="10"/>
  <c r="AG10" i="10"/>
  <c r="AF10" i="10"/>
  <c r="AE10" i="10"/>
  <c r="AD10" i="10"/>
  <c r="AC10" i="10"/>
  <c r="AJ9" i="10"/>
  <c r="AI9" i="10"/>
  <c r="AH9" i="10"/>
  <c r="AG9" i="10"/>
  <c r="AF9" i="10"/>
  <c r="AE9" i="10"/>
  <c r="AD9" i="10"/>
  <c r="AC9" i="10"/>
  <c r="AJ8" i="10"/>
  <c r="AI8" i="10"/>
  <c r="AH8" i="10"/>
  <c r="AG8" i="10"/>
  <c r="AF8" i="10"/>
  <c r="AE8" i="10"/>
  <c r="AD8" i="10"/>
  <c r="AC8" i="10"/>
  <c r="AJ7" i="10"/>
  <c r="AI7" i="10"/>
  <c r="AH7" i="10"/>
  <c r="AG7" i="10"/>
  <c r="AF7" i="10"/>
  <c r="AE7" i="10"/>
  <c r="AD7" i="10"/>
  <c r="AC7" i="10"/>
  <c r="L7" i="10"/>
  <c r="P7" i="10" s="1"/>
  <c r="K7" i="10"/>
  <c r="O7" i="10" s="1"/>
  <c r="J7" i="10"/>
  <c r="N7" i="10" s="1"/>
  <c r="I7" i="10"/>
  <c r="M7" i="10" s="1"/>
  <c r="AH6" i="10"/>
  <c r="AG6" i="10"/>
  <c r="AD6" i="10"/>
  <c r="AC6" i="10"/>
  <c r="AJ5" i="10"/>
  <c r="AI5" i="10"/>
  <c r="AH5" i="10"/>
  <c r="AG5" i="10"/>
  <c r="AF5" i="10"/>
  <c r="AE5" i="10"/>
  <c r="AD5" i="10"/>
  <c r="AC5" i="10"/>
  <c r="AJ4" i="10"/>
  <c r="AI4" i="10"/>
  <c r="AH4" i="10"/>
  <c r="AG4" i="10"/>
  <c r="AF4" i="10"/>
  <c r="AE4" i="10"/>
  <c r="AD4" i="10"/>
  <c r="AC4" i="10"/>
  <c r="AK43" i="9"/>
  <c r="AJ43" i="9"/>
  <c r="AI43" i="9"/>
  <c r="AH43" i="9"/>
  <c r="AG43" i="9"/>
  <c r="AF43" i="9"/>
  <c r="AE43" i="9"/>
  <c r="AD43" i="9"/>
  <c r="AC43" i="9"/>
  <c r="AK42" i="9"/>
  <c r="AJ42" i="9"/>
  <c r="AI42" i="9"/>
  <c r="AH42" i="9"/>
  <c r="AG42" i="9"/>
  <c r="AF42" i="9"/>
  <c r="AE42" i="9"/>
  <c r="AD42" i="9"/>
  <c r="AC42" i="9"/>
  <c r="AK41" i="9"/>
  <c r="AJ41" i="9"/>
  <c r="AI41" i="9"/>
  <c r="AH41" i="9"/>
  <c r="AG41" i="9"/>
  <c r="AF41" i="9"/>
  <c r="AE41" i="9"/>
  <c r="AD41" i="9"/>
  <c r="AC41" i="9"/>
  <c r="AK40" i="9"/>
  <c r="AJ40" i="9"/>
  <c r="AI40" i="9"/>
  <c r="AH40" i="9"/>
  <c r="AG40" i="9"/>
  <c r="AF40" i="9"/>
  <c r="AE40" i="9"/>
  <c r="AD40" i="9"/>
  <c r="AC40" i="9"/>
  <c r="AK39" i="9"/>
  <c r="AJ39" i="9"/>
  <c r="AI39" i="9"/>
  <c r="AH39" i="9"/>
  <c r="AG39" i="9"/>
  <c r="AF39" i="9"/>
  <c r="AE39" i="9"/>
  <c r="AD39" i="9"/>
  <c r="AC39" i="9"/>
  <c r="AK38" i="9"/>
  <c r="AJ38" i="9"/>
  <c r="AI38" i="9"/>
  <c r="AH38" i="9"/>
  <c r="AG38" i="9"/>
  <c r="AF38" i="9"/>
  <c r="AE38" i="9"/>
  <c r="AD38" i="9"/>
  <c r="AC38" i="9"/>
  <c r="AK37" i="9"/>
  <c r="AJ37" i="9"/>
  <c r="AI37" i="9"/>
  <c r="AH37" i="9"/>
  <c r="AG37" i="9"/>
  <c r="AF37" i="9"/>
  <c r="AE37" i="9"/>
  <c r="AD37" i="9"/>
  <c r="AC37" i="9"/>
  <c r="AK36" i="9"/>
  <c r="AJ36" i="9"/>
  <c r="AI36" i="9"/>
  <c r="AH36" i="9"/>
  <c r="AG36" i="9"/>
  <c r="AF36" i="9"/>
  <c r="AE36" i="9"/>
  <c r="AD36" i="9"/>
  <c r="AC36" i="9"/>
  <c r="AK35" i="9"/>
  <c r="AJ35" i="9"/>
  <c r="AI35" i="9"/>
  <c r="AH35" i="9"/>
  <c r="AG35" i="9"/>
  <c r="AF35" i="9"/>
  <c r="AE35" i="9"/>
  <c r="AD35" i="9"/>
  <c r="AC35" i="9"/>
  <c r="AK34" i="9"/>
  <c r="AJ34" i="9"/>
  <c r="AI34" i="9"/>
  <c r="AH34" i="9"/>
  <c r="AG34" i="9"/>
  <c r="AF34" i="9"/>
  <c r="AE34" i="9"/>
  <c r="AD34" i="9"/>
  <c r="AC34" i="9"/>
  <c r="AK33" i="9"/>
  <c r="AJ33" i="9"/>
  <c r="AI33" i="9"/>
  <c r="AH33" i="9"/>
  <c r="AG33" i="9"/>
  <c r="AF33" i="9"/>
  <c r="AE33" i="9"/>
  <c r="AD33" i="9"/>
  <c r="AC33" i="9"/>
  <c r="AK32" i="9"/>
  <c r="AJ32" i="9"/>
  <c r="AI32" i="9"/>
  <c r="AH32" i="9"/>
  <c r="AG32" i="9"/>
  <c r="AF32" i="9"/>
  <c r="AE32" i="9"/>
  <c r="AD32" i="9"/>
  <c r="AC32" i="9"/>
  <c r="AK31" i="9"/>
  <c r="AJ31" i="9"/>
  <c r="AI31" i="9"/>
  <c r="AH31" i="9"/>
  <c r="AG31" i="9"/>
  <c r="AF31" i="9"/>
  <c r="AE31" i="9"/>
  <c r="AD31" i="9"/>
  <c r="AC31" i="9"/>
  <c r="AK30" i="9"/>
  <c r="AJ30" i="9"/>
  <c r="AI30" i="9"/>
  <c r="AH30" i="9"/>
  <c r="AG30" i="9"/>
  <c r="AK29" i="9"/>
  <c r="AJ29" i="9"/>
  <c r="AI29" i="9"/>
  <c r="AH29" i="9"/>
  <c r="AG29" i="9"/>
  <c r="AF29" i="9"/>
  <c r="AE29" i="9"/>
  <c r="AD29" i="9"/>
  <c r="AC29" i="9"/>
  <c r="AK28" i="9"/>
  <c r="AJ28" i="9"/>
  <c r="AI28" i="9"/>
  <c r="AH28" i="9"/>
  <c r="AG28" i="9"/>
  <c r="AF28" i="9"/>
  <c r="AE28" i="9"/>
  <c r="AD28" i="9"/>
  <c r="AC28" i="9"/>
  <c r="AK27" i="9"/>
  <c r="AJ27" i="9"/>
  <c r="AI27" i="9"/>
  <c r="AH27" i="9"/>
  <c r="AG27" i="9"/>
  <c r="AF27" i="9"/>
  <c r="AE27" i="9"/>
  <c r="AD27" i="9"/>
  <c r="AC27" i="9"/>
  <c r="AK26" i="9"/>
  <c r="AJ26" i="9"/>
  <c r="AI26" i="9"/>
  <c r="AH26" i="9"/>
  <c r="AG26" i="9"/>
  <c r="AF26" i="9"/>
  <c r="AE26" i="9"/>
  <c r="AD26" i="9"/>
  <c r="AC26" i="9"/>
  <c r="AK25" i="9"/>
  <c r="AJ25" i="9"/>
  <c r="AI25" i="9"/>
  <c r="AH25" i="9"/>
  <c r="AG25" i="9"/>
  <c r="AF25" i="9"/>
  <c r="AE25" i="9"/>
  <c r="AD25" i="9"/>
  <c r="AC25" i="9"/>
  <c r="AK24" i="9"/>
  <c r="AJ24" i="9"/>
  <c r="AI24" i="9"/>
  <c r="AH24" i="9"/>
  <c r="AG24" i="9"/>
  <c r="AF24" i="9"/>
  <c r="AE24" i="9"/>
  <c r="AD24" i="9"/>
  <c r="AC24" i="9"/>
  <c r="AJ23" i="9"/>
  <c r="AI23" i="9"/>
  <c r="AH23" i="9"/>
  <c r="AG23" i="9"/>
  <c r="AF23" i="9"/>
  <c r="AE23" i="9"/>
  <c r="AD23" i="9"/>
  <c r="AC23" i="9"/>
  <c r="L23" i="9"/>
  <c r="P23" i="9" s="1"/>
  <c r="K23" i="9"/>
  <c r="O23" i="9" s="1"/>
  <c r="J23" i="9"/>
  <c r="N23" i="9" s="1"/>
  <c r="I23" i="9"/>
  <c r="M23" i="9" s="1"/>
  <c r="AK22" i="9"/>
  <c r="AJ22" i="9"/>
  <c r="AI22" i="9"/>
  <c r="AH22" i="9"/>
  <c r="AG22" i="9"/>
  <c r="AF22" i="9"/>
  <c r="AE22" i="9"/>
  <c r="AD22" i="9"/>
  <c r="AC22" i="9"/>
  <c r="AK21" i="9"/>
  <c r="AJ21" i="9"/>
  <c r="AI21" i="9"/>
  <c r="AH21" i="9"/>
  <c r="AG21" i="9"/>
  <c r="AF21" i="9"/>
  <c r="AE21" i="9"/>
  <c r="AD21" i="9"/>
  <c r="AC21" i="9"/>
  <c r="AJ20" i="9"/>
  <c r="AI20" i="9"/>
  <c r="AH20" i="9"/>
  <c r="AG20" i="9"/>
  <c r="AF20" i="9"/>
  <c r="AE20" i="9"/>
  <c r="AD20" i="9"/>
  <c r="AC20" i="9"/>
  <c r="L20" i="9"/>
  <c r="P20" i="9" s="1"/>
  <c r="K20" i="9"/>
  <c r="O20" i="9" s="1"/>
  <c r="J20" i="9"/>
  <c r="N20" i="9" s="1"/>
  <c r="I20" i="9"/>
  <c r="M20" i="9" s="1"/>
  <c r="AK20" i="9" s="1"/>
  <c r="AK19" i="9"/>
  <c r="AK18" i="9"/>
  <c r="AJ18" i="9"/>
  <c r="AI18" i="9"/>
  <c r="AH18" i="9"/>
  <c r="AG18" i="9"/>
  <c r="AF18" i="9"/>
  <c r="AE18" i="9"/>
  <c r="AD18" i="9"/>
  <c r="AC18" i="9"/>
  <c r="AK17" i="9"/>
  <c r="AJ17" i="9"/>
  <c r="AI17" i="9"/>
  <c r="AH17" i="9"/>
  <c r="AG17" i="9"/>
  <c r="AF17" i="9"/>
  <c r="AE17" i="9"/>
  <c r="AD17" i="9"/>
  <c r="AC17" i="9"/>
  <c r="AK16" i="9"/>
  <c r="AJ16" i="9"/>
  <c r="AI16" i="9"/>
  <c r="AH16" i="9"/>
  <c r="AG16" i="9"/>
  <c r="AF16" i="9"/>
  <c r="AE16" i="9"/>
  <c r="AD16" i="9"/>
  <c r="AC16" i="9"/>
  <c r="AK15" i="9"/>
  <c r="AJ15" i="9"/>
  <c r="AI15" i="9"/>
  <c r="AH15" i="9"/>
  <c r="AG15" i="9"/>
  <c r="AF15" i="9"/>
  <c r="AE15" i="9"/>
  <c r="AD15" i="9"/>
  <c r="AC15" i="9"/>
  <c r="AK14" i="9"/>
  <c r="AJ14" i="9"/>
  <c r="AI14" i="9"/>
  <c r="AH14" i="9"/>
  <c r="AG14" i="9"/>
  <c r="AF14" i="9"/>
  <c r="AE14" i="9"/>
  <c r="AD14" i="9"/>
  <c r="AC14" i="9"/>
  <c r="AK13" i="9"/>
  <c r="AJ13" i="9"/>
  <c r="AI13" i="9"/>
  <c r="AH13" i="9"/>
  <c r="AG13" i="9"/>
  <c r="AF13" i="9"/>
  <c r="AE13" i="9"/>
  <c r="AD13" i="9"/>
  <c r="AC13" i="9"/>
  <c r="AK12" i="9"/>
  <c r="AJ12" i="9"/>
  <c r="AI12" i="9"/>
  <c r="AH12" i="9"/>
  <c r="AG12" i="9"/>
  <c r="AF12" i="9"/>
  <c r="AE12" i="9"/>
  <c r="AD12" i="9"/>
  <c r="AC12" i="9"/>
  <c r="AK11" i="9"/>
  <c r="AJ11" i="9"/>
  <c r="AI11" i="9"/>
  <c r="AH11" i="9"/>
  <c r="AG11" i="9"/>
  <c r="AF11" i="9"/>
  <c r="AE11" i="9"/>
  <c r="AD11" i="9"/>
  <c r="AC11" i="9"/>
  <c r="AK10" i="9"/>
  <c r="AJ10" i="9"/>
  <c r="AI10" i="9"/>
  <c r="AH10" i="9"/>
  <c r="AG10" i="9"/>
  <c r="AF10" i="9"/>
  <c r="AE10" i="9"/>
  <c r="AD10" i="9"/>
  <c r="AC10" i="9"/>
  <c r="AK9" i="9"/>
  <c r="AJ9" i="9"/>
  <c r="AI9" i="9"/>
  <c r="AH9" i="9"/>
  <c r="AG9" i="9"/>
  <c r="AF9" i="9"/>
  <c r="AE9" i="9"/>
  <c r="AD9" i="9"/>
  <c r="AC9" i="9"/>
  <c r="AK8" i="9"/>
  <c r="AJ8" i="9"/>
  <c r="AI8" i="9"/>
  <c r="AH8" i="9"/>
  <c r="AG8" i="9"/>
  <c r="AF8" i="9"/>
  <c r="AE8" i="9"/>
  <c r="AD8" i="9"/>
  <c r="AC8" i="9"/>
  <c r="AJ7" i="9"/>
  <c r="AI7" i="9"/>
  <c r="AH7" i="9"/>
  <c r="AG7" i="9"/>
  <c r="AF7" i="9"/>
  <c r="AE7" i="9"/>
  <c r="AD7" i="9"/>
  <c r="AC7" i="9"/>
  <c r="L7" i="9"/>
  <c r="P7" i="9" s="1"/>
  <c r="K7" i="9"/>
  <c r="O7" i="9" s="1"/>
  <c r="J7" i="9"/>
  <c r="N7" i="9" s="1"/>
  <c r="I7" i="9"/>
  <c r="M7" i="9" s="1"/>
  <c r="AK7" i="9" s="1"/>
  <c r="AK6" i="9"/>
  <c r="AH6" i="9"/>
  <c r="AG6" i="9"/>
  <c r="AD6" i="9"/>
  <c r="AC6" i="9"/>
  <c r="AK5" i="9"/>
  <c r="AJ5" i="9"/>
  <c r="AI5" i="9"/>
  <c r="AH5" i="9"/>
  <c r="AG5" i="9"/>
  <c r="AF5" i="9"/>
  <c r="AE5" i="9"/>
  <c r="AD5" i="9"/>
  <c r="AC5" i="9"/>
  <c r="AK4" i="9"/>
  <c r="AJ4" i="9"/>
  <c r="AI4" i="9"/>
  <c r="AH4" i="9"/>
  <c r="AG4" i="9"/>
  <c r="AF4" i="9"/>
  <c r="AE4" i="9"/>
  <c r="AD4" i="9"/>
  <c r="AC4" i="9"/>
  <c r="AK43" i="7"/>
  <c r="AK42" i="7"/>
  <c r="AK41" i="7"/>
  <c r="AK40" i="7"/>
  <c r="AK39" i="7"/>
  <c r="AK38" i="7"/>
  <c r="AK37" i="7"/>
  <c r="AK36" i="7"/>
  <c r="AK35" i="7"/>
  <c r="AK34" i="7"/>
  <c r="AK33" i="7"/>
  <c r="AK32" i="7"/>
  <c r="AK31" i="7"/>
  <c r="AK30" i="7"/>
  <c r="AK29" i="7"/>
  <c r="AK28" i="7"/>
  <c r="AK27" i="7"/>
  <c r="AK26" i="7"/>
  <c r="AK25" i="7"/>
  <c r="AK24" i="7"/>
  <c r="AK23" i="7"/>
  <c r="AK22" i="7"/>
  <c r="AK21" i="7"/>
  <c r="AK20" i="7"/>
  <c r="AK19" i="7"/>
  <c r="AK18" i="7"/>
  <c r="AK17" i="7"/>
  <c r="AK16" i="7"/>
  <c r="AK15" i="7"/>
  <c r="AK14" i="7"/>
  <c r="AK13" i="7"/>
  <c r="AK12" i="7"/>
  <c r="AK11" i="7"/>
  <c r="AK10" i="7"/>
  <c r="AK9" i="7"/>
  <c r="AK8" i="7"/>
  <c r="AK7" i="7"/>
  <c r="AK6" i="7"/>
  <c r="AK5" i="7"/>
  <c r="AK4" i="7"/>
  <c r="P16" i="1"/>
  <c r="O16" i="1"/>
  <c r="N16" i="1"/>
  <c r="M16" i="1"/>
  <c r="P27" i="1"/>
  <c r="O27" i="1"/>
  <c r="N27" i="1"/>
  <c r="M27" i="1"/>
  <c r="AJ43" i="7"/>
  <c r="AI43" i="7"/>
  <c r="AH43" i="7"/>
  <c r="AG43" i="7"/>
  <c r="AF43" i="7"/>
  <c r="AE43" i="7"/>
  <c r="AD43" i="7"/>
  <c r="AC43" i="7"/>
  <c r="AJ42" i="7"/>
  <c r="AI42" i="7"/>
  <c r="AH42" i="7"/>
  <c r="AG42" i="7"/>
  <c r="AF42" i="7"/>
  <c r="AE42" i="7"/>
  <c r="AD42" i="7"/>
  <c r="AC42" i="7"/>
  <c r="AJ41" i="7"/>
  <c r="AI41" i="7"/>
  <c r="AH41" i="7"/>
  <c r="AG41" i="7"/>
  <c r="AF41" i="7"/>
  <c r="AE41" i="7"/>
  <c r="AD41" i="7"/>
  <c r="AC41" i="7"/>
  <c r="AJ40" i="7"/>
  <c r="AI40" i="7"/>
  <c r="AH40" i="7"/>
  <c r="AG40" i="7"/>
  <c r="AF40" i="7"/>
  <c r="AE40" i="7"/>
  <c r="AD40" i="7"/>
  <c r="AC40" i="7"/>
  <c r="AJ39" i="7"/>
  <c r="AI39" i="7"/>
  <c r="AH39" i="7"/>
  <c r="AG39" i="7"/>
  <c r="AF39" i="7"/>
  <c r="AE39" i="7"/>
  <c r="AD39" i="7"/>
  <c r="AC39" i="7"/>
  <c r="AJ38" i="7"/>
  <c r="AI38" i="7"/>
  <c r="AH38" i="7"/>
  <c r="AG38" i="7"/>
  <c r="AF38" i="7"/>
  <c r="AE38" i="7"/>
  <c r="AD38" i="7"/>
  <c r="AC38" i="7"/>
  <c r="AJ37" i="7"/>
  <c r="AI37" i="7"/>
  <c r="AH37" i="7"/>
  <c r="AG37" i="7"/>
  <c r="AF37" i="7"/>
  <c r="AE37" i="7"/>
  <c r="AD37" i="7"/>
  <c r="AC37" i="7"/>
  <c r="AJ36" i="7"/>
  <c r="AI36" i="7"/>
  <c r="AH36" i="7"/>
  <c r="AG36" i="7"/>
  <c r="AF36" i="7"/>
  <c r="AE36" i="7"/>
  <c r="AD36" i="7"/>
  <c r="AC36" i="7"/>
  <c r="AJ35" i="7"/>
  <c r="AI35" i="7"/>
  <c r="AH35" i="7"/>
  <c r="AG35" i="7"/>
  <c r="AF35" i="7"/>
  <c r="AE35" i="7"/>
  <c r="AD35" i="7"/>
  <c r="AC35" i="7"/>
  <c r="AJ34" i="7"/>
  <c r="AI34" i="7"/>
  <c r="AH34" i="7"/>
  <c r="AG34" i="7"/>
  <c r="AF34" i="7"/>
  <c r="AE34" i="7"/>
  <c r="AD34" i="7"/>
  <c r="AC34" i="7"/>
  <c r="AJ33" i="7"/>
  <c r="AI33" i="7"/>
  <c r="AH33" i="7"/>
  <c r="AG33" i="7"/>
  <c r="AF33" i="7"/>
  <c r="AE33" i="7"/>
  <c r="AD33" i="7"/>
  <c r="AC33" i="7"/>
  <c r="AJ32" i="7"/>
  <c r="AI32" i="7"/>
  <c r="AH32" i="7"/>
  <c r="AG32" i="7"/>
  <c r="AF32" i="7"/>
  <c r="AE32" i="7"/>
  <c r="AD32" i="7"/>
  <c r="AC32" i="7"/>
  <c r="AJ31" i="7"/>
  <c r="AI31" i="7"/>
  <c r="AH31" i="7"/>
  <c r="AG31" i="7"/>
  <c r="AF31" i="7"/>
  <c r="AE31" i="7"/>
  <c r="AD31" i="7"/>
  <c r="AC31" i="7"/>
  <c r="AJ30" i="7"/>
  <c r="AI30" i="7"/>
  <c r="AH30" i="7"/>
  <c r="AG30" i="7"/>
  <c r="AJ29" i="7"/>
  <c r="AI29" i="7"/>
  <c r="AH29" i="7"/>
  <c r="AG29" i="7"/>
  <c r="AF29" i="7"/>
  <c r="AE29" i="7"/>
  <c r="AD29" i="7"/>
  <c r="AC29" i="7"/>
  <c r="AJ28" i="7"/>
  <c r="AI28" i="7"/>
  <c r="AH28" i="7"/>
  <c r="AG28" i="7"/>
  <c r="AF28" i="7"/>
  <c r="AE28" i="7"/>
  <c r="AD28" i="7"/>
  <c r="AC28" i="7"/>
  <c r="AJ27" i="7"/>
  <c r="AI27" i="7"/>
  <c r="AH27" i="7"/>
  <c r="AG27" i="7"/>
  <c r="AF27" i="7"/>
  <c r="AE27" i="7"/>
  <c r="AD27" i="7"/>
  <c r="AC27" i="7"/>
  <c r="AJ26" i="7"/>
  <c r="AI26" i="7"/>
  <c r="AH26" i="7"/>
  <c r="AG26" i="7"/>
  <c r="AF26" i="7"/>
  <c r="AE26" i="7"/>
  <c r="AD26" i="7"/>
  <c r="AC26" i="7"/>
  <c r="AJ25" i="7"/>
  <c r="AI25" i="7"/>
  <c r="AH25" i="7"/>
  <c r="AG25" i="7"/>
  <c r="AF25" i="7"/>
  <c r="AE25" i="7"/>
  <c r="AD25" i="7"/>
  <c r="AC25" i="7"/>
  <c r="AJ24" i="7"/>
  <c r="AI24" i="7"/>
  <c r="AH24" i="7"/>
  <c r="AG24" i="7"/>
  <c r="AF24" i="7"/>
  <c r="AE24" i="7"/>
  <c r="AD24" i="7"/>
  <c r="AC24" i="7"/>
  <c r="AJ23" i="7"/>
  <c r="AI23" i="7"/>
  <c r="AH23" i="7"/>
  <c r="AG23" i="7"/>
  <c r="AF23" i="7"/>
  <c r="AE23" i="7"/>
  <c r="AD23" i="7"/>
  <c r="AC23" i="7"/>
  <c r="L23" i="7"/>
  <c r="P23" i="7" s="1"/>
  <c r="K23" i="7"/>
  <c r="O23" i="7" s="1"/>
  <c r="J23" i="7"/>
  <c r="N23" i="7" s="1"/>
  <c r="I23" i="7"/>
  <c r="M23" i="7" s="1"/>
  <c r="AJ22" i="7"/>
  <c r="AI22" i="7"/>
  <c r="AH22" i="7"/>
  <c r="AG22" i="7"/>
  <c r="AF22" i="7"/>
  <c r="AE22" i="7"/>
  <c r="AD22" i="7"/>
  <c r="AC22" i="7"/>
  <c r="AJ21" i="7"/>
  <c r="AI21" i="7"/>
  <c r="AH21" i="7"/>
  <c r="AG21" i="7"/>
  <c r="AF21" i="7"/>
  <c r="AE21" i="7"/>
  <c r="AD21" i="7"/>
  <c r="AC21" i="7"/>
  <c r="AJ20" i="7"/>
  <c r="AI20" i="7"/>
  <c r="AH20" i="7"/>
  <c r="AG20" i="7"/>
  <c r="AF20" i="7"/>
  <c r="AE20" i="7"/>
  <c r="AD20" i="7"/>
  <c r="AC20" i="7"/>
  <c r="L20" i="7"/>
  <c r="P20" i="7" s="1"/>
  <c r="K20" i="7"/>
  <c r="O20" i="7" s="1"/>
  <c r="J20" i="7"/>
  <c r="N20" i="7" s="1"/>
  <c r="I20" i="7"/>
  <c r="M20" i="7" s="1"/>
  <c r="AJ18" i="7"/>
  <c r="AI18" i="7"/>
  <c r="AH18" i="7"/>
  <c r="AG18" i="7"/>
  <c r="AF18" i="7"/>
  <c r="AE18" i="7"/>
  <c r="AD18" i="7"/>
  <c r="AC18" i="7"/>
  <c r="AJ17" i="7"/>
  <c r="AI17" i="7"/>
  <c r="AH17" i="7"/>
  <c r="AG17" i="7"/>
  <c r="AF17" i="7"/>
  <c r="AE17" i="7"/>
  <c r="AD17" i="7"/>
  <c r="AC17" i="7"/>
  <c r="AJ16" i="7"/>
  <c r="AI16" i="7"/>
  <c r="AH16" i="7"/>
  <c r="AG16" i="7"/>
  <c r="AF16" i="7"/>
  <c r="AE16" i="7"/>
  <c r="AD16" i="7"/>
  <c r="AC16" i="7"/>
  <c r="AJ15" i="7"/>
  <c r="AI15" i="7"/>
  <c r="AH15" i="7"/>
  <c r="AG15" i="7"/>
  <c r="AF15" i="7"/>
  <c r="AE15" i="7"/>
  <c r="AD15" i="7"/>
  <c r="AC15" i="7"/>
  <c r="AJ14" i="7"/>
  <c r="AI14" i="7"/>
  <c r="AH14" i="7"/>
  <c r="AG14" i="7"/>
  <c r="AF14" i="7"/>
  <c r="AE14" i="7"/>
  <c r="AD14" i="7"/>
  <c r="AC14" i="7"/>
  <c r="AJ13" i="7"/>
  <c r="AI13" i="7"/>
  <c r="AH13" i="7"/>
  <c r="AG13" i="7"/>
  <c r="AF13" i="7"/>
  <c r="AE13" i="7"/>
  <c r="AD13" i="7"/>
  <c r="AC13" i="7"/>
  <c r="AJ12" i="7"/>
  <c r="AI12" i="7"/>
  <c r="AH12" i="7"/>
  <c r="AG12" i="7"/>
  <c r="AF12" i="7"/>
  <c r="AE12" i="7"/>
  <c r="AD12" i="7"/>
  <c r="AC12" i="7"/>
  <c r="AJ11" i="7"/>
  <c r="AI11" i="7"/>
  <c r="AH11" i="7"/>
  <c r="AG11" i="7"/>
  <c r="AF11" i="7"/>
  <c r="AE11" i="7"/>
  <c r="AD11" i="7"/>
  <c r="AC11" i="7"/>
  <c r="AJ10" i="7"/>
  <c r="AI10" i="7"/>
  <c r="AH10" i="7"/>
  <c r="AG10" i="7"/>
  <c r="AF10" i="7"/>
  <c r="AE10" i="7"/>
  <c r="AD10" i="7"/>
  <c r="AC10" i="7"/>
  <c r="AJ9" i="7"/>
  <c r="AI9" i="7"/>
  <c r="AH9" i="7"/>
  <c r="AG9" i="7"/>
  <c r="AF9" i="7"/>
  <c r="AE9" i="7"/>
  <c r="AD9" i="7"/>
  <c r="AC9" i="7"/>
  <c r="AJ8" i="7"/>
  <c r="AI8" i="7"/>
  <c r="AH8" i="7"/>
  <c r="AG8" i="7"/>
  <c r="AF8" i="7"/>
  <c r="AE8" i="7"/>
  <c r="AD8" i="7"/>
  <c r="AC8" i="7"/>
  <c r="AJ7" i="7"/>
  <c r="AI7" i="7"/>
  <c r="AH7" i="7"/>
  <c r="AG7" i="7"/>
  <c r="AF7" i="7"/>
  <c r="AE7" i="7"/>
  <c r="AD7" i="7"/>
  <c r="AC7" i="7"/>
  <c r="L7" i="7"/>
  <c r="P7" i="7" s="1"/>
  <c r="K7" i="7"/>
  <c r="O7" i="7" s="1"/>
  <c r="J7" i="7"/>
  <c r="N7" i="7" s="1"/>
  <c r="I7" i="7"/>
  <c r="M7" i="7" s="1"/>
  <c r="AH6" i="7"/>
  <c r="AG6" i="7"/>
  <c r="AD6" i="7"/>
  <c r="AC6" i="7"/>
  <c r="AJ5" i="7"/>
  <c r="AI5" i="7"/>
  <c r="AH5" i="7"/>
  <c r="AG5" i="7"/>
  <c r="AF5" i="7"/>
  <c r="AE5" i="7"/>
  <c r="AD5" i="7"/>
  <c r="AC5" i="7"/>
  <c r="AJ4" i="7"/>
  <c r="AI4" i="7"/>
  <c r="AH4" i="7"/>
  <c r="AG4" i="7"/>
  <c r="AF4" i="7"/>
  <c r="AE4" i="7"/>
  <c r="AD4" i="7"/>
  <c r="AC4" i="7"/>
  <c r="AK23" i="9" l="1"/>
  <c r="K45" i="5"/>
  <c r="I45" i="5"/>
  <c r="AJ43" i="6"/>
  <c r="AI43" i="6"/>
  <c r="AH43" i="6"/>
  <c r="AG43" i="6"/>
  <c r="AF43" i="6"/>
  <c r="AE43" i="6"/>
  <c r="AD43" i="6"/>
  <c r="AC43" i="6"/>
  <c r="AJ42" i="6"/>
  <c r="AI42" i="6"/>
  <c r="AH42" i="6"/>
  <c r="AG42" i="6"/>
  <c r="AF42" i="6"/>
  <c r="AE42" i="6"/>
  <c r="AD42" i="6"/>
  <c r="AC42" i="6"/>
  <c r="AJ41" i="6"/>
  <c r="AI41" i="6"/>
  <c r="AH41" i="6"/>
  <c r="AG41" i="6"/>
  <c r="AF41" i="6"/>
  <c r="AE41" i="6"/>
  <c r="AD41" i="6"/>
  <c r="AC41" i="6"/>
  <c r="AJ40" i="6"/>
  <c r="AI40" i="6"/>
  <c r="AH40" i="6"/>
  <c r="AG40" i="6"/>
  <c r="AF40" i="6"/>
  <c r="AE40" i="6"/>
  <c r="AD40" i="6"/>
  <c r="AC40" i="6"/>
  <c r="AJ39" i="6"/>
  <c r="AI39" i="6"/>
  <c r="AH39" i="6"/>
  <c r="AG39" i="6"/>
  <c r="AF39" i="6"/>
  <c r="AE39" i="6"/>
  <c r="AD39" i="6"/>
  <c r="AC39" i="6"/>
  <c r="AJ38" i="6"/>
  <c r="AI38" i="6"/>
  <c r="AH38" i="6"/>
  <c r="AG38" i="6"/>
  <c r="AF38" i="6"/>
  <c r="AE38" i="6"/>
  <c r="AD38" i="6"/>
  <c r="AC38" i="6"/>
  <c r="AJ37" i="6"/>
  <c r="AI37" i="6"/>
  <c r="AH37" i="6"/>
  <c r="AG37" i="6"/>
  <c r="AF37" i="6"/>
  <c r="AE37" i="6"/>
  <c r="AD37" i="6"/>
  <c r="AC37" i="6"/>
  <c r="AJ36" i="6"/>
  <c r="AI36" i="6"/>
  <c r="AH36" i="6"/>
  <c r="AG36" i="6"/>
  <c r="AF36" i="6"/>
  <c r="AE36" i="6"/>
  <c r="AD36" i="6"/>
  <c r="AC36" i="6"/>
  <c r="AJ35" i="6"/>
  <c r="AI35" i="6"/>
  <c r="AH35" i="6"/>
  <c r="AG35" i="6"/>
  <c r="AF35" i="6"/>
  <c r="AE35" i="6"/>
  <c r="AD35" i="6"/>
  <c r="AC35" i="6"/>
  <c r="AJ34" i="6"/>
  <c r="AI34" i="6"/>
  <c r="AH34" i="6"/>
  <c r="AG34" i="6"/>
  <c r="AF34" i="6"/>
  <c r="AE34" i="6"/>
  <c r="AD34" i="6"/>
  <c r="AC34" i="6"/>
  <c r="AJ33" i="6"/>
  <c r="AI33" i="6"/>
  <c r="AH33" i="6"/>
  <c r="AG33" i="6"/>
  <c r="AF33" i="6"/>
  <c r="AE33" i="6"/>
  <c r="AD33" i="6"/>
  <c r="AC33" i="6"/>
  <c r="AJ32" i="6"/>
  <c r="AI32" i="6"/>
  <c r="AH32" i="6"/>
  <c r="AG32" i="6"/>
  <c r="AF32" i="6"/>
  <c r="AE32" i="6"/>
  <c r="AD32" i="6"/>
  <c r="AC32" i="6"/>
  <c r="AJ31" i="6"/>
  <c r="AI31" i="6"/>
  <c r="AH31" i="6"/>
  <c r="AG31" i="6"/>
  <c r="AF31" i="6"/>
  <c r="AE31" i="6"/>
  <c r="AD31" i="6"/>
  <c r="AC31" i="6"/>
  <c r="AJ30" i="6"/>
  <c r="AI30" i="6"/>
  <c r="AH30" i="6"/>
  <c r="AG30" i="6"/>
  <c r="AJ29" i="6"/>
  <c r="AI29" i="6"/>
  <c r="AH29" i="6"/>
  <c r="AG29" i="6"/>
  <c r="AF29" i="6"/>
  <c r="AE29" i="6"/>
  <c r="AD29" i="6"/>
  <c r="AC29" i="6"/>
  <c r="AJ28" i="6"/>
  <c r="AI28" i="6"/>
  <c r="AH28" i="6"/>
  <c r="AG28" i="6"/>
  <c r="AF28" i="6"/>
  <c r="AE28" i="6"/>
  <c r="AD28" i="6"/>
  <c r="AC28" i="6"/>
  <c r="AJ27" i="6"/>
  <c r="AI27" i="6"/>
  <c r="AH27" i="6"/>
  <c r="AG27" i="6"/>
  <c r="AF27" i="6"/>
  <c r="AE27" i="6"/>
  <c r="AD27" i="6"/>
  <c r="AC27" i="6"/>
  <c r="AJ26" i="6"/>
  <c r="AI26" i="6"/>
  <c r="AH26" i="6"/>
  <c r="AG26" i="6"/>
  <c r="AF26" i="6"/>
  <c r="AE26" i="6"/>
  <c r="AD26" i="6"/>
  <c r="AC26" i="6"/>
  <c r="AJ25" i="6"/>
  <c r="AI25" i="6"/>
  <c r="AH25" i="6"/>
  <c r="AG25" i="6"/>
  <c r="AF25" i="6"/>
  <c r="AE25" i="6"/>
  <c r="AD25" i="6"/>
  <c r="AC25" i="6"/>
  <c r="AJ24" i="6"/>
  <c r="AI24" i="6"/>
  <c r="AH24" i="6"/>
  <c r="AG24" i="6"/>
  <c r="AF24" i="6"/>
  <c r="AE24" i="6"/>
  <c r="AD24" i="6"/>
  <c r="AC24" i="6"/>
  <c r="AJ23" i="6"/>
  <c r="AI23" i="6"/>
  <c r="AH23" i="6"/>
  <c r="AG23" i="6"/>
  <c r="AF23" i="6"/>
  <c r="AE23" i="6"/>
  <c r="AD23" i="6"/>
  <c r="AC23" i="6"/>
  <c r="L23" i="6"/>
  <c r="P23" i="6" s="1"/>
  <c r="K23" i="6"/>
  <c r="O23" i="6" s="1"/>
  <c r="J23" i="6"/>
  <c r="N23" i="6" s="1"/>
  <c r="I23" i="6"/>
  <c r="M23" i="6" s="1"/>
  <c r="AJ22" i="6"/>
  <c r="AI22" i="6"/>
  <c r="AH22" i="6"/>
  <c r="AG22" i="6"/>
  <c r="AF22" i="6"/>
  <c r="AE22" i="6"/>
  <c r="AD22" i="6"/>
  <c r="AC22" i="6"/>
  <c r="AJ21" i="6"/>
  <c r="AI21" i="6"/>
  <c r="AH21" i="6"/>
  <c r="AG21" i="6"/>
  <c r="AF21" i="6"/>
  <c r="AE21" i="6"/>
  <c r="AD21" i="6"/>
  <c r="AC21" i="6"/>
  <c r="AJ20" i="6"/>
  <c r="AI20" i="6"/>
  <c r="AH20" i="6"/>
  <c r="AG20" i="6"/>
  <c r="AF20" i="6"/>
  <c r="AE20" i="6"/>
  <c r="AD20" i="6"/>
  <c r="AC20" i="6"/>
  <c r="L20" i="6"/>
  <c r="P20" i="6" s="1"/>
  <c r="K20" i="6"/>
  <c r="O20" i="6" s="1"/>
  <c r="J20" i="6"/>
  <c r="N20" i="6" s="1"/>
  <c r="I20" i="6"/>
  <c r="M20" i="6" s="1"/>
  <c r="AJ18" i="6"/>
  <c r="AI18" i="6"/>
  <c r="AH18" i="6"/>
  <c r="AG18" i="6"/>
  <c r="AF18" i="6"/>
  <c r="AE18" i="6"/>
  <c r="AD18" i="6"/>
  <c r="AC18" i="6"/>
  <c r="AJ17" i="6"/>
  <c r="AI17" i="6"/>
  <c r="AH17" i="6"/>
  <c r="AG17" i="6"/>
  <c r="AF17" i="6"/>
  <c r="AE17" i="6"/>
  <c r="AD17" i="6"/>
  <c r="AC17" i="6"/>
  <c r="AJ16" i="6"/>
  <c r="AI16" i="6"/>
  <c r="AH16" i="6"/>
  <c r="AG16" i="6"/>
  <c r="AF16" i="6"/>
  <c r="AE16" i="6"/>
  <c r="AD16" i="6"/>
  <c r="AC16" i="6"/>
  <c r="AJ15" i="6"/>
  <c r="AI15" i="6"/>
  <c r="AH15" i="6"/>
  <c r="AG15" i="6"/>
  <c r="AF15" i="6"/>
  <c r="AE15" i="6"/>
  <c r="AD15" i="6"/>
  <c r="AC15" i="6"/>
  <c r="AJ14" i="6"/>
  <c r="AI14" i="6"/>
  <c r="AH14" i="6"/>
  <c r="AG14" i="6"/>
  <c r="AF14" i="6"/>
  <c r="AE14" i="6"/>
  <c r="AD14" i="6"/>
  <c r="AC14" i="6"/>
  <c r="AJ13" i="6"/>
  <c r="AI13" i="6"/>
  <c r="AH13" i="6"/>
  <c r="AG13" i="6"/>
  <c r="AF13" i="6"/>
  <c r="AE13" i="6"/>
  <c r="AD13" i="6"/>
  <c r="AC13" i="6"/>
  <c r="AJ12" i="6"/>
  <c r="AI12" i="6"/>
  <c r="AH12" i="6"/>
  <c r="AG12" i="6"/>
  <c r="AF12" i="6"/>
  <c r="AE12" i="6"/>
  <c r="AD12" i="6"/>
  <c r="AC12" i="6"/>
  <c r="AJ11" i="6"/>
  <c r="AI11" i="6"/>
  <c r="AH11" i="6"/>
  <c r="AG11" i="6"/>
  <c r="AF11" i="6"/>
  <c r="AE11" i="6"/>
  <c r="AD11" i="6"/>
  <c r="AC11" i="6"/>
  <c r="AJ10" i="6"/>
  <c r="AI10" i="6"/>
  <c r="AH10" i="6"/>
  <c r="AG10" i="6"/>
  <c r="AF10" i="6"/>
  <c r="AE10" i="6"/>
  <c r="AD10" i="6"/>
  <c r="AC10" i="6"/>
  <c r="AJ9" i="6"/>
  <c r="AI9" i="6"/>
  <c r="AH9" i="6"/>
  <c r="AG9" i="6"/>
  <c r="AF9" i="6"/>
  <c r="AE9" i="6"/>
  <c r="AD9" i="6"/>
  <c r="AC9" i="6"/>
  <c r="AJ8" i="6"/>
  <c r="AI8" i="6"/>
  <c r="AH8" i="6"/>
  <c r="AG8" i="6"/>
  <c r="AF8" i="6"/>
  <c r="AE8" i="6"/>
  <c r="AD8" i="6"/>
  <c r="AC8" i="6"/>
  <c r="AJ7" i="6"/>
  <c r="AI7" i="6"/>
  <c r="AH7" i="6"/>
  <c r="AG7" i="6"/>
  <c r="AF7" i="6"/>
  <c r="AE7" i="6"/>
  <c r="AD7" i="6"/>
  <c r="AC7" i="6"/>
  <c r="L7" i="6"/>
  <c r="P7" i="6" s="1"/>
  <c r="K7" i="6"/>
  <c r="O7" i="6" s="1"/>
  <c r="J7" i="6"/>
  <c r="N7" i="6" s="1"/>
  <c r="I7" i="6"/>
  <c r="M7" i="6" s="1"/>
  <c r="AH6" i="6"/>
  <c r="AG6" i="6"/>
  <c r="AD6" i="6"/>
  <c r="AC6" i="6"/>
  <c r="AJ5" i="6"/>
  <c r="AI5" i="6"/>
  <c r="AH5" i="6"/>
  <c r="AG5" i="6"/>
  <c r="AF5" i="6"/>
  <c r="AE5" i="6"/>
  <c r="AD5" i="6"/>
  <c r="AC5" i="6"/>
  <c r="AJ4" i="6"/>
  <c r="AI4" i="6"/>
  <c r="AH4" i="6"/>
  <c r="AG4" i="6"/>
  <c r="AF4" i="6"/>
  <c r="AE4" i="6"/>
  <c r="AD4" i="6"/>
  <c r="AC4" i="6"/>
  <c r="AJ43" i="5"/>
  <c r="AI43" i="5"/>
  <c r="AH43" i="5"/>
  <c r="AG43" i="5"/>
  <c r="AF43" i="5"/>
  <c r="AE43" i="5"/>
  <c r="AD43" i="5"/>
  <c r="AC43" i="5"/>
  <c r="AJ42" i="5"/>
  <c r="AI42" i="5"/>
  <c r="AH42" i="5"/>
  <c r="AG42" i="5"/>
  <c r="AF42" i="5"/>
  <c r="AE42" i="5"/>
  <c r="AD42" i="5"/>
  <c r="AC42" i="5"/>
  <c r="AJ41" i="5"/>
  <c r="AI41" i="5"/>
  <c r="AH41" i="5"/>
  <c r="AG41" i="5"/>
  <c r="AF41" i="5"/>
  <c r="AE41" i="5"/>
  <c r="AD41" i="5"/>
  <c r="AC41" i="5"/>
  <c r="AJ40" i="5"/>
  <c r="AI40" i="5"/>
  <c r="AH40" i="5"/>
  <c r="AG40" i="5"/>
  <c r="AF40" i="5"/>
  <c r="AE40" i="5"/>
  <c r="AD40" i="5"/>
  <c r="AC40" i="5"/>
  <c r="AJ39" i="5"/>
  <c r="AI39" i="5"/>
  <c r="AH39" i="5"/>
  <c r="AG39" i="5"/>
  <c r="AF39" i="5"/>
  <c r="AE39" i="5"/>
  <c r="AD39" i="5"/>
  <c r="AC39" i="5"/>
  <c r="AJ38" i="5"/>
  <c r="AI38" i="5"/>
  <c r="AH38" i="5"/>
  <c r="AG38" i="5"/>
  <c r="AF38" i="5"/>
  <c r="AE38" i="5"/>
  <c r="AD38" i="5"/>
  <c r="AC38" i="5"/>
  <c r="AJ37" i="5"/>
  <c r="AI37" i="5"/>
  <c r="AH37" i="5"/>
  <c r="AG37" i="5"/>
  <c r="AF37" i="5"/>
  <c r="AE37" i="5"/>
  <c r="AD37" i="5"/>
  <c r="AC37" i="5"/>
  <c r="AJ36" i="5"/>
  <c r="AI36" i="5"/>
  <c r="AH36" i="5"/>
  <c r="AG36" i="5"/>
  <c r="AF36" i="5"/>
  <c r="AE36" i="5"/>
  <c r="AD36" i="5"/>
  <c r="AC36" i="5"/>
  <c r="AJ35" i="5"/>
  <c r="AI35" i="5"/>
  <c r="AH35" i="5"/>
  <c r="AG35" i="5"/>
  <c r="AF35" i="5"/>
  <c r="AE35" i="5"/>
  <c r="AD35" i="5"/>
  <c r="AC35" i="5"/>
  <c r="AJ34" i="5"/>
  <c r="AI34" i="5"/>
  <c r="AH34" i="5"/>
  <c r="AG34" i="5"/>
  <c r="AF34" i="5"/>
  <c r="AE34" i="5"/>
  <c r="AD34" i="5"/>
  <c r="AC34" i="5"/>
  <c r="AJ33" i="5"/>
  <c r="AI33" i="5"/>
  <c r="AH33" i="5"/>
  <c r="AG33" i="5"/>
  <c r="AF33" i="5"/>
  <c r="AE33" i="5"/>
  <c r="AD33" i="5"/>
  <c r="AC33" i="5"/>
  <c r="AJ32" i="5"/>
  <c r="AI32" i="5"/>
  <c r="AH32" i="5"/>
  <c r="AG32" i="5"/>
  <c r="AF32" i="5"/>
  <c r="AE32" i="5"/>
  <c r="AD32" i="5"/>
  <c r="AC32" i="5"/>
  <c r="AJ31" i="5"/>
  <c r="AI31" i="5"/>
  <c r="AH31" i="5"/>
  <c r="AG31" i="5"/>
  <c r="AF31" i="5"/>
  <c r="AE31" i="5"/>
  <c r="AD31" i="5"/>
  <c r="AC31" i="5"/>
  <c r="AJ30" i="5"/>
  <c r="AI30" i="5"/>
  <c r="AH30" i="5"/>
  <c r="AG30" i="5"/>
  <c r="AJ29" i="5"/>
  <c r="AI29" i="5"/>
  <c r="AH29" i="5"/>
  <c r="AG29" i="5"/>
  <c r="AF29" i="5"/>
  <c r="AE29" i="5"/>
  <c r="AD29" i="5"/>
  <c r="AC29" i="5"/>
  <c r="AJ28" i="5"/>
  <c r="AI28" i="5"/>
  <c r="AH28" i="5"/>
  <c r="AG28" i="5"/>
  <c r="AF28" i="5"/>
  <c r="AE28" i="5"/>
  <c r="AD28" i="5"/>
  <c r="AC28" i="5"/>
  <c r="AJ27" i="5"/>
  <c r="AI27" i="5"/>
  <c r="AH27" i="5"/>
  <c r="AG27" i="5"/>
  <c r="AF27" i="5"/>
  <c r="AE27" i="5"/>
  <c r="AD27" i="5"/>
  <c r="AC27" i="5"/>
  <c r="AJ26" i="5"/>
  <c r="AI26" i="5"/>
  <c r="AH26" i="5"/>
  <c r="AG26" i="5"/>
  <c r="AF26" i="5"/>
  <c r="AE26" i="5"/>
  <c r="AD26" i="5"/>
  <c r="AC26" i="5"/>
  <c r="AJ25" i="5"/>
  <c r="AI25" i="5"/>
  <c r="AH25" i="5"/>
  <c r="AG25" i="5"/>
  <c r="AF25" i="5"/>
  <c r="AE25" i="5"/>
  <c r="AD25" i="5"/>
  <c r="AC25" i="5"/>
  <c r="AJ24" i="5"/>
  <c r="AI24" i="5"/>
  <c r="AH24" i="5"/>
  <c r="AG24" i="5"/>
  <c r="AF24" i="5"/>
  <c r="AE24" i="5"/>
  <c r="AD24" i="5"/>
  <c r="AC24" i="5"/>
  <c r="AJ23" i="5"/>
  <c r="AI23" i="5"/>
  <c r="AH23" i="5"/>
  <c r="AG23" i="5"/>
  <c r="AF23" i="5"/>
  <c r="AE23" i="5"/>
  <c r="AD23" i="5"/>
  <c r="AC23" i="5"/>
  <c r="L23" i="5"/>
  <c r="P23" i="5" s="1"/>
  <c r="K23" i="5"/>
  <c r="O23" i="5" s="1"/>
  <c r="J23" i="5"/>
  <c r="N23" i="5" s="1"/>
  <c r="I23" i="5"/>
  <c r="M23" i="5" s="1"/>
  <c r="AJ22" i="5"/>
  <c r="AI22" i="5"/>
  <c r="AH22" i="5"/>
  <c r="AG22" i="5"/>
  <c r="AF22" i="5"/>
  <c r="AE22" i="5"/>
  <c r="AD22" i="5"/>
  <c r="AC22" i="5"/>
  <c r="AJ21" i="5"/>
  <c r="AI21" i="5"/>
  <c r="AH21" i="5"/>
  <c r="AG21" i="5"/>
  <c r="AF21" i="5"/>
  <c r="AE21" i="5"/>
  <c r="AD21" i="5"/>
  <c r="AC21" i="5"/>
  <c r="AJ20" i="5"/>
  <c r="AI20" i="5"/>
  <c r="AH20" i="5"/>
  <c r="AG20" i="5"/>
  <c r="AF20" i="5"/>
  <c r="AE20" i="5"/>
  <c r="AD20" i="5"/>
  <c r="AC20" i="5"/>
  <c r="L20" i="5"/>
  <c r="P20" i="5" s="1"/>
  <c r="K20" i="5"/>
  <c r="O20" i="5" s="1"/>
  <c r="J20" i="5"/>
  <c r="N20" i="5" s="1"/>
  <c r="I20" i="5"/>
  <c r="M20" i="5" s="1"/>
  <c r="AJ18" i="5"/>
  <c r="AI18" i="5"/>
  <c r="AH18" i="5"/>
  <c r="AG18" i="5"/>
  <c r="AF18" i="5"/>
  <c r="AE18" i="5"/>
  <c r="AD18" i="5"/>
  <c r="AC18" i="5"/>
  <c r="AJ17" i="5"/>
  <c r="AI17" i="5"/>
  <c r="AH17" i="5"/>
  <c r="AG17" i="5"/>
  <c r="AF17" i="5"/>
  <c r="AE17" i="5"/>
  <c r="AD17" i="5"/>
  <c r="AC17" i="5"/>
  <c r="AJ16" i="5"/>
  <c r="AI16" i="5"/>
  <c r="AH16" i="5"/>
  <c r="AG16" i="5"/>
  <c r="AF16" i="5"/>
  <c r="AE16" i="5"/>
  <c r="AD16" i="5"/>
  <c r="AC16" i="5"/>
  <c r="AJ15" i="5"/>
  <c r="AI15" i="5"/>
  <c r="AH15" i="5"/>
  <c r="AG15" i="5"/>
  <c r="AF15" i="5"/>
  <c r="AE15" i="5"/>
  <c r="AD15" i="5"/>
  <c r="AC15" i="5"/>
  <c r="AJ14" i="5"/>
  <c r="AI14" i="5"/>
  <c r="AH14" i="5"/>
  <c r="AG14" i="5"/>
  <c r="AF14" i="5"/>
  <c r="AE14" i="5"/>
  <c r="AD14" i="5"/>
  <c r="AC14" i="5"/>
  <c r="AJ13" i="5"/>
  <c r="AI13" i="5"/>
  <c r="AH13" i="5"/>
  <c r="AG13" i="5"/>
  <c r="AF13" i="5"/>
  <c r="AE13" i="5"/>
  <c r="AD13" i="5"/>
  <c r="AC13" i="5"/>
  <c r="AJ12" i="5"/>
  <c r="AI12" i="5"/>
  <c r="AH12" i="5"/>
  <c r="AG12" i="5"/>
  <c r="AF12" i="5"/>
  <c r="AE12" i="5"/>
  <c r="AD12" i="5"/>
  <c r="AC12" i="5"/>
  <c r="AJ11" i="5"/>
  <c r="AI11" i="5"/>
  <c r="AH11" i="5"/>
  <c r="AG11" i="5"/>
  <c r="AF11" i="5"/>
  <c r="AE11" i="5"/>
  <c r="AD11" i="5"/>
  <c r="AC11" i="5"/>
  <c r="AJ10" i="5"/>
  <c r="AI10" i="5"/>
  <c r="AH10" i="5"/>
  <c r="AG10" i="5"/>
  <c r="AF10" i="5"/>
  <c r="AE10" i="5"/>
  <c r="AD10" i="5"/>
  <c r="AC10" i="5"/>
  <c r="AJ9" i="5"/>
  <c r="AI9" i="5"/>
  <c r="AH9" i="5"/>
  <c r="AG9" i="5"/>
  <c r="AF9" i="5"/>
  <c r="AE9" i="5"/>
  <c r="AD9" i="5"/>
  <c r="AC9" i="5"/>
  <c r="AJ8" i="5"/>
  <c r="AI8" i="5"/>
  <c r="AH8" i="5"/>
  <c r="AG8" i="5"/>
  <c r="AF8" i="5"/>
  <c r="AE8" i="5"/>
  <c r="AD8" i="5"/>
  <c r="AC8" i="5"/>
  <c r="AJ7" i="5"/>
  <c r="AI7" i="5"/>
  <c r="AH7" i="5"/>
  <c r="AG7" i="5"/>
  <c r="AF7" i="5"/>
  <c r="AE7" i="5"/>
  <c r="AD7" i="5"/>
  <c r="AC7" i="5"/>
  <c r="L7" i="5"/>
  <c r="P7" i="5" s="1"/>
  <c r="K7" i="5"/>
  <c r="O7" i="5" s="1"/>
  <c r="J7" i="5"/>
  <c r="N7" i="5" s="1"/>
  <c r="I7" i="5"/>
  <c r="M7" i="5" s="1"/>
  <c r="AH6" i="5"/>
  <c r="AG6" i="5"/>
  <c r="AD6" i="5"/>
  <c r="AC6" i="5"/>
  <c r="AJ5" i="5"/>
  <c r="AI5" i="5"/>
  <c r="AH5" i="5"/>
  <c r="AG5" i="5"/>
  <c r="AF5" i="5"/>
  <c r="AE5" i="5"/>
  <c r="AD5" i="5"/>
  <c r="AC5" i="5"/>
  <c r="AJ4" i="5"/>
  <c r="AI4" i="5"/>
  <c r="AH4" i="5"/>
  <c r="AG4" i="5"/>
  <c r="AF4" i="5"/>
  <c r="AE4" i="5"/>
  <c r="AD4" i="5"/>
  <c r="AC4" i="5"/>
  <c r="AJ30" i="1"/>
  <c r="AI30" i="1"/>
  <c r="AH30" i="1"/>
  <c r="AG30" i="1"/>
  <c r="AJ43" i="1" l="1"/>
  <c r="AI43" i="1"/>
  <c r="AH43" i="1"/>
  <c r="AG43" i="1"/>
  <c r="AJ42" i="1"/>
  <c r="AI42" i="1"/>
  <c r="AH42" i="1"/>
  <c r="AG42" i="1"/>
  <c r="AJ41" i="1"/>
  <c r="AI41" i="1"/>
  <c r="AH41" i="1"/>
  <c r="AG41" i="1"/>
  <c r="AJ40" i="1"/>
  <c r="AI40" i="1"/>
  <c r="AH40" i="1"/>
  <c r="AG40" i="1"/>
  <c r="AJ39" i="1"/>
  <c r="AI39" i="1"/>
  <c r="AH39" i="1"/>
  <c r="AG39" i="1"/>
  <c r="AJ38" i="1"/>
  <c r="AI38" i="1"/>
  <c r="AH38" i="1"/>
  <c r="AG38" i="1"/>
  <c r="AJ37" i="1"/>
  <c r="AI37" i="1"/>
  <c r="AH37" i="1"/>
  <c r="AG37" i="1"/>
  <c r="AJ36" i="1"/>
  <c r="AI36" i="1"/>
  <c r="AH36" i="1"/>
  <c r="AG36" i="1"/>
  <c r="AJ35" i="1"/>
  <c r="AI35" i="1"/>
  <c r="AH35" i="1"/>
  <c r="AG35" i="1"/>
  <c r="AJ34" i="1"/>
  <c r="AI34" i="1"/>
  <c r="AH34" i="1"/>
  <c r="AG34" i="1"/>
  <c r="AJ33" i="1"/>
  <c r="AI33" i="1"/>
  <c r="AH33" i="1"/>
  <c r="AG33" i="1"/>
  <c r="AJ32" i="1"/>
  <c r="AI32" i="1"/>
  <c r="AH32" i="1"/>
  <c r="AG32" i="1"/>
  <c r="AJ31" i="1"/>
  <c r="AI31" i="1"/>
  <c r="AH31" i="1"/>
  <c r="AG31" i="1"/>
  <c r="AJ29" i="1"/>
  <c r="AI29" i="1"/>
  <c r="AH29" i="1"/>
  <c r="AG29" i="1"/>
  <c r="AJ28" i="1"/>
  <c r="AI28" i="1"/>
  <c r="AH28" i="1"/>
  <c r="AG28" i="1"/>
  <c r="AJ27" i="1"/>
  <c r="AI27" i="1"/>
  <c r="AH27" i="1"/>
  <c r="AG27" i="1"/>
  <c r="AJ25" i="1"/>
  <c r="AI25" i="1"/>
  <c r="AH25" i="1"/>
  <c r="AG25" i="1"/>
  <c r="AJ24" i="1"/>
  <c r="AI24" i="1"/>
  <c r="AH24" i="1"/>
  <c r="AG24" i="1"/>
  <c r="AJ23" i="1"/>
  <c r="AI23" i="1"/>
  <c r="AH23" i="1"/>
  <c r="AG23" i="1"/>
  <c r="AJ22" i="1"/>
  <c r="AI22" i="1"/>
  <c r="AH22" i="1"/>
  <c r="AG22" i="1"/>
  <c r="AJ21" i="1"/>
  <c r="AI21" i="1"/>
  <c r="AH21" i="1"/>
  <c r="AG21" i="1"/>
  <c r="AJ20" i="1"/>
  <c r="AI20" i="1"/>
  <c r="AH20" i="1"/>
  <c r="AG20" i="1"/>
  <c r="AJ18" i="1"/>
  <c r="AI18" i="1"/>
  <c r="AH18" i="1"/>
  <c r="AG18" i="1"/>
  <c r="AJ17" i="1"/>
  <c r="AI17" i="1"/>
  <c r="AH17" i="1"/>
  <c r="AG17" i="1"/>
  <c r="AJ16" i="1"/>
  <c r="AI16" i="1"/>
  <c r="AH16" i="1"/>
  <c r="AG16" i="1"/>
  <c r="AJ15" i="1"/>
  <c r="AI15" i="1"/>
  <c r="AH15" i="1"/>
  <c r="AG15" i="1"/>
  <c r="AJ14" i="1"/>
  <c r="AI14" i="1"/>
  <c r="AH14" i="1"/>
  <c r="AG14" i="1"/>
  <c r="AJ13" i="1"/>
  <c r="AI13" i="1"/>
  <c r="AH13" i="1"/>
  <c r="AG13" i="1"/>
  <c r="AJ12" i="1"/>
  <c r="AI12" i="1"/>
  <c r="AH12" i="1"/>
  <c r="AG12" i="1"/>
  <c r="AJ11" i="1"/>
  <c r="AI11" i="1"/>
  <c r="AH11" i="1"/>
  <c r="AG11" i="1"/>
  <c r="AJ10" i="1"/>
  <c r="AI10" i="1"/>
  <c r="AH10" i="1"/>
  <c r="AG10" i="1"/>
  <c r="AJ9" i="1"/>
  <c r="AI9" i="1"/>
  <c r="AH9" i="1"/>
  <c r="AG9" i="1"/>
  <c r="AJ8" i="1"/>
  <c r="AI8" i="1"/>
  <c r="AH8" i="1"/>
  <c r="AG8" i="1"/>
  <c r="AJ7" i="1"/>
  <c r="AI7" i="1"/>
  <c r="AH7" i="1"/>
  <c r="AG7" i="1"/>
  <c r="AH6" i="1"/>
  <c r="AG6" i="1"/>
  <c r="AJ5" i="1"/>
  <c r="AI5" i="1"/>
  <c r="AH5" i="1"/>
  <c r="AG5" i="1"/>
  <c r="AJ4" i="1"/>
  <c r="AI4" i="1"/>
  <c r="AH4" i="1"/>
  <c r="AG4" i="1"/>
  <c r="AJ26" i="1"/>
  <c r="AI26" i="1"/>
  <c r="AH26" i="1"/>
  <c r="AG26" i="1"/>
  <c r="AC26" i="1" l="1"/>
  <c r="AF43" i="1"/>
  <c r="AE43" i="1"/>
  <c r="AD43" i="1"/>
  <c r="AC43" i="1"/>
  <c r="AF42" i="1"/>
  <c r="AE42" i="1"/>
  <c r="AD42" i="1"/>
  <c r="AC42" i="1"/>
  <c r="AF41" i="1"/>
  <c r="AE41" i="1"/>
  <c r="AD41" i="1"/>
  <c r="AC41" i="1"/>
  <c r="AF40" i="1"/>
  <c r="AE40" i="1"/>
  <c r="AD40" i="1"/>
  <c r="AC40" i="1"/>
  <c r="AF39" i="1"/>
  <c r="AE39" i="1"/>
  <c r="AD39" i="1"/>
  <c r="AC39" i="1"/>
  <c r="AF38" i="1"/>
  <c r="AE38" i="1"/>
  <c r="AD38" i="1"/>
  <c r="AC38" i="1"/>
  <c r="AF37" i="1"/>
  <c r="AE37" i="1"/>
  <c r="AD37" i="1"/>
  <c r="AC37" i="1"/>
  <c r="AF36" i="1"/>
  <c r="AE36" i="1"/>
  <c r="AD36" i="1"/>
  <c r="AC36" i="1"/>
  <c r="AF35" i="1"/>
  <c r="AE35" i="1"/>
  <c r="AD35" i="1"/>
  <c r="AC35" i="1"/>
  <c r="AF34" i="1"/>
  <c r="AE34" i="1"/>
  <c r="AD34" i="1"/>
  <c r="AC34" i="1"/>
  <c r="AF33" i="1"/>
  <c r="AE33" i="1"/>
  <c r="AD33" i="1"/>
  <c r="AC33" i="1"/>
  <c r="AF32" i="1"/>
  <c r="AE32" i="1"/>
  <c r="AD32" i="1"/>
  <c r="AC32" i="1"/>
  <c r="AF31" i="1"/>
  <c r="AE31" i="1"/>
  <c r="AD31" i="1"/>
  <c r="AC31" i="1"/>
  <c r="AF29" i="1"/>
  <c r="AE29" i="1"/>
  <c r="AD29" i="1"/>
  <c r="AC29" i="1"/>
  <c r="AF28" i="1"/>
  <c r="AE28" i="1"/>
  <c r="AD28" i="1"/>
  <c r="AC28" i="1"/>
  <c r="AF27" i="1"/>
  <c r="AE27" i="1"/>
  <c r="AD27" i="1"/>
  <c r="AC27" i="1"/>
  <c r="AF26" i="1"/>
  <c r="AE26" i="1"/>
  <c r="AD26" i="1"/>
  <c r="AF25" i="1"/>
  <c r="AE25" i="1"/>
  <c r="AD25" i="1"/>
  <c r="AC25" i="1"/>
  <c r="AF24" i="1"/>
  <c r="AE24" i="1"/>
  <c r="AD24" i="1"/>
  <c r="AC24" i="1"/>
  <c r="AF23" i="1"/>
  <c r="AE23" i="1"/>
  <c r="AD23" i="1"/>
  <c r="AC23" i="1"/>
  <c r="AF22" i="1"/>
  <c r="AE22" i="1"/>
  <c r="AD22" i="1"/>
  <c r="AC22" i="1"/>
  <c r="AF21" i="1"/>
  <c r="AE21" i="1"/>
  <c r="AD21" i="1"/>
  <c r="AC21" i="1"/>
  <c r="AF20" i="1"/>
  <c r="AE20" i="1"/>
  <c r="AD20" i="1"/>
  <c r="AC20" i="1"/>
  <c r="AF18" i="1"/>
  <c r="AE18" i="1"/>
  <c r="AD18" i="1"/>
  <c r="AC18" i="1"/>
  <c r="AF17" i="1"/>
  <c r="AE17" i="1"/>
  <c r="AD17" i="1"/>
  <c r="AC17" i="1"/>
  <c r="AF16" i="1"/>
  <c r="AE16" i="1"/>
  <c r="AD16" i="1"/>
  <c r="AC16" i="1"/>
  <c r="AF15" i="1"/>
  <c r="AE15" i="1"/>
  <c r="AD15" i="1"/>
  <c r="AC15" i="1"/>
  <c r="AF14" i="1"/>
  <c r="AE14" i="1"/>
  <c r="AD14" i="1"/>
  <c r="AC14" i="1"/>
  <c r="AF13" i="1"/>
  <c r="AE13" i="1"/>
  <c r="AD13" i="1"/>
  <c r="AC13" i="1"/>
  <c r="AF12" i="1"/>
  <c r="AE12" i="1"/>
  <c r="AD12" i="1"/>
  <c r="AC12" i="1"/>
  <c r="AF11" i="1"/>
  <c r="AE11" i="1"/>
  <c r="AD11" i="1"/>
  <c r="AC11" i="1"/>
  <c r="AF10" i="1"/>
  <c r="AE10" i="1"/>
  <c r="AD10" i="1"/>
  <c r="AC10" i="1"/>
  <c r="AF9" i="1"/>
  <c r="AE9" i="1"/>
  <c r="AD9" i="1"/>
  <c r="AC9" i="1"/>
  <c r="AF8" i="1"/>
  <c r="AE8" i="1"/>
  <c r="AD8" i="1"/>
  <c r="AC8" i="1"/>
  <c r="AF7" i="1"/>
  <c r="AE7" i="1"/>
  <c r="AD7" i="1"/>
  <c r="AC7" i="1"/>
  <c r="AD6" i="1"/>
  <c r="AC6" i="1"/>
  <c r="AF5" i="1"/>
  <c r="AE5" i="1"/>
  <c r="AD5" i="1"/>
  <c r="AC5" i="1"/>
  <c r="AF4" i="1"/>
  <c r="AE4" i="1"/>
  <c r="AC4" i="1"/>
  <c r="AD4" i="1"/>
  <c r="L20" i="1" l="1"/>
  <c r="P20" i="1" s="1"/>
  <c r="K20" i="1"/>
  <c r="O20" i="1" s="1"/>
  <c r="J20" i="1"/>
  <c r="N20" i="1" s="1"/>
  <c r="I20" i="1"/>
  <c r="M20" i="1" s="1"/>
  <c r="L7" i="1" l="1"/>
  <c r="P7" i="1" s="1"/>
  <c r="K7" i="1"/>
  <c r="O7" i="1" s="1"/>
  <c r="J7" i="1"/>
  <c r="N7" i="1" s="1"/>
  <c r="I7" i="1"/>
  <c r="M7" i="1" s="1"/>
  <c r="L23" i="1"/>
  <c r="P23" i="1" s="1"/>
  <c r="K23" i="1"/>
  <c r="O23" i="1" s="1"/>
  <c r="I23" i="1"/>
  <c r="M23" i="1" s="1"/>
  <c r="J23" i="1"/>
  <c r="N23" i="1" s="1"/>
</calcChain>
</file>

<file path=xl/comments1.xml><?xml version="1.0" encoding="utf-8"?>
<comments xmlns="http://schemas.openxmlformats.org/spreadsheetml/2006/main">
  <authors>
    <author>Eda Joosep</author>
  </authors>
  <commentList>
    <comment ref="V9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1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10.xml><?xml version="1.0" encoding="utf-8"?>
<comments xmlns="http://schemas.openxmlformats.org/spreadsheetml/2006/main">
  <authors>
    <author>Eda Joosep</author>
  </authors>
  <commentList>
    <comment ref="V9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</commentList>
</comments>
</file>

<file path=xl/comments2.xml><?xml version="1.0" encoding="utf-8"?>
<comments xmlns="http://schemas.openxmlformats.org/spreadsheetml/2006/main">
  <authors>
    <author>Eda Joosep</author>
  </authors>
  <commentList>
    <comment ref="V9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</commentList>
</comments>
</file>

<file path=xl/comments3.xml><?xml version="1.0" encoding="utf-8"?>
<comments xmlns="http://schemas.openxmlformats.org/spreadsheetml/2006/main">
  <authors>
    <author>Eda Joosep</author>
  </authors>
  <commentList>
    <comment ref="V9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1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4.xml><?xml version="1.0" encoding="utf-8"?>
<comments xmlns="http://schemas.openxmlformats.org/spreadsheetml/2006/main">
  <authors>
    <author>Eda Joosep</author>
  </authors>
  <commentList>
    <comment ref="V9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1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5.xml><?xml version="1.0" encoding="utf-8"?>
<comments xmlns="http://schemas.openxmlformats.org/spreadsheetml/2006/main">
  <authors>
    <author>Eda Joosep</author>
  </authors>
  <commentList>
    <comment ref="V9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1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6.xml><?xml version="1.0" encoding="utf-8"?>
<comments xmlns="http://schemas.openxmlformats.org/spreadsheetml/2006/main">
  <authors>
    <author>Eda Joosep</author>
  </authors>
  <commentList>
    <comment ref="V9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1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7.xml><?xml version="1.0" encoding="utf-8"?>
<comments xmlns="http://schemas.openxmlformats.org/spreadsheetml/2006/main">
  <authors>
    <author>Eda Joosep</author>
  </authors>
  <commentList>
    <comment ref="V9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1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8.xml><?xml version="1.0" encoding="utf-8"?>
<comments xmlns="http://schemas.openxmlformats.org/spreadsheetml/2006/main">
  <authors>
    <author>Eda Joosep</author>
  </authors>
  <commentList>
    <comment ref="V9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1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9.xml><?xml version="1.0" encoding="utf-8"?>
<comments xmlns="http://schemas.openxmlformats.org/spreadsheetml/2006/main">
  <authors>
    <author>Eda Joosep</author>
  </authors>
  <commentList>
    <comment ref="V9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1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sharedStrings.xml><?xml version="1.0" encoding="utf-8"?>
<sst xmlns="http://schemas.openxmlformats.org/spreadsheetml/2006/main" count="984" uniqueCount="78">
  <si>
    <t>Vee tarbimine tuh/m3</t>
  </si>
  <si>
    <t>elanik</t>
  </si>
  <si>
    <t>ettevõte</t>
  </si>
  <si>
    <t>põllumaj</t>
  </si>
  <si>
    <t>Kanali ärajuhtimine tuh/m3</t>
  </si>
  <si>
    <t>ettev</t>
  </si>
  <si>
    <r>
      <t xml:space="preserve">Vee hind </t>
    </r>
    <r>
      <rPr>
        <sz val="11"/>
        <color theme="1"/>
        <rFont val="Calibri"/>
        <family val="2"/>
        <charset val="186"/>
      </rPr>
      <t>€</t>
    </r>
  </si>
  <si>
    <r>
      <t xml:space="preserve">Kanali hind </t>
    </r>
    <r>
      <rPr>
        <sz val="11"/>
        <color theme="1"/>
        <rFont val="Calibri"/>
        <family val="2"/>
        <charset val="186"/>
      </rPr>
      <t>€</t>
    </r>
  </si>
  <si>
    <r>
      <t xml:space="preserve">Vee hind </t>
    </r>
    <r>
      <rPr>
        <sz val="11"/>
        <color theme="1"/>
        <rFont val="Calibri"/>
        <family val="2"/>
        <charset val="186"/>
      </rPr>
      <t>€+KM</t>
    </r>
  </si>
  <si>
    <r>
      <t xml:space="preserve">Kanali hind </t>
    </r>
    <r>
      <rPr>
        <sz val="11"/>
        <color theme="1"/>
        <rFont val="Calibri"/>
        <family val="2"/>
        <charset val="186"/>
      </rPr>
      <t>€+KM</t>
    </r>
  </si>
  <si>
    <t>põllumaj.</t>
  </si>
  <si>
    <r>
      <t>abonenttasude tulu vesi tuh/</t>
    </r>
    <r>
      <rPr>
        <sz val="11"/>
        <color theme="1"/>
        <rFont val="Calibri"/>
        <family val="2"/>
        <charset val="186"/>
      </rPr>
      <t>€</t>
    </r>
  </si>
  <si>
    <r>
      <t>abonenttasude tulu kanal tuh/</t>
    </r>
    <r>
      <rPr>
        <sz val="11"/>
        <color theme="1"/>
        <rFont val="Calibri"/>
        <family val="2"/>
        <charset val="186"/>
      </rPr>
      <t>€</t>
    </r>
  </si>
  <si>
    <t>Elveso AS</t>
  </si>
  <si>
    <t>Emajõe Veevärk AS</t>
  </si>
  <si>
    <t>Esmar Ehitus+Vesi</t>
  </si>
  <si>
    <t>Iivakivi AS</t>
  </si>
  <si>
    <t>Järvakandi Komm.OÜ</t>
  </si>
  <si>
    <t>Järve Biopuhastus OÜ</t>
  </si>
  <si>
    <t>Jõgeva Veevärk OÜ</t>
  </si>
  <si>
    <t>Kadrina Soojus AS</t>
  </si>
  <si>
    <t>Keila Vesi AS</t>
  </si>
  <si>
    <t>Kiili KVH OÜ</t>
  </si>
  <si>
    <t>Kiviõli Vesi OÜ</t>
  </si>
  <si>
    <t>Kohila Maja OÜ</t>
  </si>
  <si>
    <t>Kose Vesi OÜ</t>
  </si>
  <si>
    <t>Kuremaa ENVEKO AS</t>
  </si>
  <si>
    <t>Lahevesi AS</t>
  </si>
  <si>
    <t>Matsalu Veevärk AS</t>
  </si>
  <si>
    <t>Pärnu Vesi AS</t>
  </si>
  <si>
    <t>Põltsamaa Varahalduse OÜ</t>
  </si>
  <si>
    <t>Põlva Vesi  AS</t>
  </si>
  <si>
    <t>Rapla Vesi AS</t>
  </si>
  <si>
    <t>Saku Maja AS</t>
  </si>
  <si>
    <t>Sillamäe Veevärk AS</t>
  </si>
  <si>
    <t>Strantum OÜ</t>
  </si>
  <si>
    <t>Tallinna Vesi AS</t>
  </si>
  <si>
    <t>Tapa Vesi OÜ</t>
  </si>
  <si>
    <t>Tartu Veevärk AS</t>
  </si>
  <si>
    <t>Tõrva Veejõud OÜ</t>
  </si>
  <si>
    <t>Türi Vesi OÜ</t>
  </si>
  <si>
    <t>Valga Vesi AS</t>
  </si>
  <si>
    <t>Velko AV OÜ</t>
  </si>
  <si>
    <t>Vändra</t>
  </si>
  <si>
    <t>Vihula valla Veevärk OÜ</t>
  </si>
  <si>
    <t>Viimsi Vesi AS</t>
  </si>
  <si>
    <t>Viljandi Veevärk AS</t>
  </si>
  <si>
    <t>sadevesi</t>
  </si>
  <si>
    <t>Paide Vesi AS*</t>
  </si>
  <si>
    <t>* -keskmestatud hind</t>
  </si>
  <si>
    <t>Haapsalu Veevärk AS*</t>
  </si>
  <si>
    <t>vesi</t>
  </si>
  <si>
    <t>kanal</t>
  </si>
  <si>
    <t>Kuressaare Veevärk AS*</t>
  </si>
  <si>
    <t>Kärdla Veevärk AS*</t>
  </si>
  <si>
    <t>Rakvere Vesi AS**</t>
  </si>
  <si>
    <t>**-põhipiirkonna hind</t>
  </si>
  <si>
    <t>elanikud</t>
  </si>
  <si>
    <r>
      <t xml:space="preserve">abonenttasu 1 m3 müügi kohta </t>
    </r>
    <r>
      <rPr>
        <sz val="11"/>
        <color theme="1"/>
        <rFont val="Calibri"/>
        <family val="2"/>
        <charset val="186"/>
      </rPr>
      <t>€</t>
    </r>
  </si>
  <si>
    <t>ettevõtted</t>
  </si>
  <si>
    <r>
      <t>müügitulu vesi tuh</t>
    </r>
    <r>
      <rPr>
        <sz val="11"/>
        <color theme="1"/>
        <rFont val="Calibri"/>
        <family val="2"/>
        <charset val="186"/>
      </rPr>
      <t>€</t>
    </r>
  </si>
  <si>
    <r>
      <t>müügitulu kanal tuh</t>
    </r>
    <r>
      <rPr>
        <sz val="11"/>
        <color theme="1"/>
        <rFont val="Calibri"/>
        <family val="2"/>
        <charset val="186"/>
      </rPr>
      <t>€</t>
    </r>
  </si>
  <si>
    <r>
      <t>tulu 1 m</t>
    </r>
    <r>
      <rPr>
        <sz val="11"/>
        <color theme="1"/>
        <rFont val="Calibri"/>
        <family val="2"/>
        <charset val="186"/>
      </rPr>
      <t>³ kohta koos abonenttasuga €</t>
    </r>
  </si>
  <si>
    <t>eraldi elanike ja ettevõtete vahel arvestust ei peeta</t>
  </si>
  <si>
    <t>Kiviõli Vesi OÜ**</t>
  </si>
  <si>
    <t>keskmine</t>
  </si>
  <si>
    <r>
      <t>abonenttasu 1 m</t>
    </r>
    <r>
      <rPr>
        <sz val="11"/>
        <color theme="1"/>
        <rFont val="Calibri"/>
        <family val="2"/>
        <charset val="186"/>
      </rPr>
      <t>³</t>
    </r>
    <r>
      <rPr>
        <sz val="11"/>
        <color theme="1"/>
        <rFont val="Calibri"/>
        <family val="2"/>
        <charset val="186"/>
        <scheme val="minor"/>
      </rPr>
      <t xml:space="preserve"> müügi kohta </t>
    </r>
    <r>
      <rPr>
        <sz val="11"/>
        <color theme="1"/>
        <rFont val="Calibri"/>
        <family val="2"/>
        <charset val="186"/>
      </rPr>
      <t>€</t>
    </r>
  </si>
  <si>
    <r>
      <t xml:space="preserve">Vesi+kanal </t>
    </r>
    <r>
      <rPr>
        <sz val="11"/>
        <color theme="1"/>
        <rFont val="Calibri"/>
        <family val="2"/>
        <charset val="186"/>
      </rPr>
      <t>€+KM</t>
    </r>
  </si>
  <si>
    <r>
      <t>Hind koos abonenttasuga 1 m</t>
    </r>
    <r>
      <rPr>
        <sz val="11"/>
        <color theme="1"/>
        <rFont val="Calibri"/>
        <family val="2"/>
        <charset val="186"/>
      </rPr>
      <t xml:space="preserve">³ kohta € </t>
    </r>
  </si>
  <si>
    <r>
      <t>Hind koos abonenttasuga 1 m</t>
    </r>
    <r>
      <rPr>
        <sz val="11"/>
        <color theme="1"/>
        <rFont val="Calibri"/>
        <family val="2"/>
        <charset val="186"/>
      </rPr>
      <t>³ kohta € +KM</t>
    </r>
  </si>
  <si>
    <t>vesi+kanal</t>
  </si>
  <si>
    <t>elanikud vesi</t>
  </si>
  <si>
    <t>elanikud kanal</t>
  </si>
  <si>
    <t>Elveso AS*</t>
  </si>
  <si>
    <t>Velko AV OÜ*</t>
  </si>
  <si>
    <t>Pärnu Vesi AS**</t>
  </si>
  <si>
    <t>Paldiski Linnahoolduse  OÜ**</t>
  </si>
  <si>
    <t>Viimsi Vesi AS**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</si>
</sst>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rgb="FF9C0006"/>
      <name val="Calibri"/>
      <family val="2"/>
      <scheme val="minor"/>
    </font>
    <font>
      <b/>
      <sz val="16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3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7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2" borderId="8" applyNumberFormat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15" fillId="2" borderId="0" applyNumberFormat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7" applyNumberFormat="0" applyAlignment="0" applyProtection="0"/>
    <xf numFmtId="0" fontId="13" fillId="21" borderId="12" applyNumberFormat="0" applyAlignment="0" applyProtection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6" xfId="0" applyBorder="1"/>
    <xf numFmtId="0" fontId="0" fillId="23" borderId="5" xfId="0" applyFill="1" applyBorder="1"/>
    <xf numFmtId="164" fontId="0" fillId="0" borderId="1" xfId="0" applyNumberFormat="1" applyBorder="1"/>
    <xf numFmtId="2" fontId="0" fillId="0" borderId="1" xfId="0" applyNumberFormat="1" applyBorder="1"/>
    <xf numFmtId="0" fontId="14" fillId="23" borderId="1" xfId="1" applyFont="1" applyFill="1" applyBorder="1"/>
    <xf numFmtId="14" fontId="16" fillId="23" borderId="6" xfId="0" applyNumberFormat="1" applyFont="1" applyFill="1" applyBorder="1"/>
    <xf numFmtId="0" fontId="0" fillId="23" borderId="0" xfId="0" applyFill="1"/>
    <xf numFmtId="0" fontId="2" fillId="23" borderId="1" xfId="1" applyFont="1" applyFill="1" applyBorder="1"/>
    <xf numFmtId="0" fontId="0" fillId="24" borderId="1" xfId="0" applyFill="1" applyBorder="1"/>
    <xf numFmtId="0" fontId="0" fillId="0" borderId="13" xfId="0" applyFill="1" applyBorder="1"/>
    <xf numFmtId="2" fontId="0" fillId="0" borderId="0" xfId="0" applyNumberFormat="1"/>
    <xf numFmtId="0" fontId="0" fillId="0" borderId="4" xfId="0" applyBorder="1" applyAlignment="1"/>
    <xf numFmtId="0" fontId="0" fillId="23" borderId="1" xfId="0" applyFill="1" applyBorder="1"/>
    <xf numFmtId="0" fontId="0" fillId="25" borderId="3" xfId="0" applyFill="1" applyBorder="1"/>
    <xf numFmtId="0" fontId="0" fillId="25" borderId="4" xfId="0" applyFill="1" applyBorder="1"/>
    <xf numFmtId="0" fontId="0" fillId="25" borderId="1" xfId="0" applyFill="1" applyBorder="1"/>
    <xf numFmtId="0" fontId="0" fillId="25" borderId="4" xfId="0" applyFill="1" applyBorder="1" applyAlignment="1"/>
    <xf numFmtId="0" fontId="0" fillId="25" borderId="2" xfId="0" applyFill="1" applyBorder="1"/>
    <xf numFmtId="0" fontId="0" fillId="25" borderId="6" xfId="0" applyFill="1" applyBorder="1"/>
    <xf numFmtId="0" fontId="0" fillId="26" borderId="2" xfId="0" applyFill="1" applyBorder="1"/>
    <xf numFmtId="0" fontId="0" fillId="26" borderId="4" xfId="0" applyFill="1" applyBorder="1"/>
    <xf numFmtId="0" fontId="0" fillId="26" borderId="13" xfId="0" applyFill="1" applyBorder="1"/>
    <xf numFmtId="0" fontId="0" fillId="27" borderId="2" xfId="0" applyFill="1" applyBorder="1"/>
    <xf numFmtId="0" fontId="0" fillId="27" borderId="3" xfId="0" applyFill="1" applyBorder="1"/>
    <xf numFmtId="0" fontId="0" fillId="27" borderId="4" xfId="0" applyFill="1" applyBorder="1"/>
    <xf numFmtId="0" fontId="0" fillId="27" borderId="13" xfId="0" applyFill="1" applyBorder="1"/>
    <xf numFmtId="2" fontId="0" fillId="0" borderId="0" xfId="0" applyNumberFormat="1" applyBorder="1"/>
    <xf numFmtId="0" fontId="0" fillId="23" borderId="0" xfId="0" applyFill="1" applyBorder="1"/>
    <xf numFmtId="0" fontId="2" fillId="28" borderId="1" xfId="1" applyFont="1" applyFill="1" applyBorder="1"/>
    <xf numFmtId="0" fontId="0" fillId="28" borderId="1" xfId="0" applyFill="1" applyBorder="1"/>
    <xf numFmtId="2" fontId="0" fillId="28" borderId="1" xfId="0" applyNumberFormat="1" applyFill="1" applyBorder="1"/>
    <xf numFmtId="0" fontId="0" fillId="28" borderId="0" xfId="0" applyFill="1"/>
    <xf numFmtId="0" fontId="0" fillId="25" borderId="4" xfId="0" applyFill="1" applyBorder="1" applyAlignment="1"/>
    <xf numFmtId="0" fontId="0" fillId="29" borderId="3" xfId="0" applyFill="1" applyBorder="1"/>
    <xf numFmtId="0" fontId="0" fillId="29" borderId="13" xfId="0" applyFill="1" applyBorder="1"/>
    <xf numFmtId="0" fontId="0" fillId="29" borderId="2" xfId="0" applyFill="1" applyBorder="1"/>
    <xf numFmtId="0" fontId="0" fillId="29" borderId="4" xfId="0" applyFill="1" applyBorder="1"/>
    <xf numFmtId="0" fontId="0" fillId="25" borderId="4" xfId="0" applyFill="1" applyBorder="1" applyAlignment="1"/>
    <xf numFmtId="0" fontId="0" fillId="27" borderId="0" xfId="0" applyFill="1" applyBorder="1"/>
    <xf numFmtId="0" fontId="0" fillId="29" borderId="2" xfId="0" applyNumberFormat="1" applyFill="1" applyBorder="1" applyAlignment="1">
      <alignment wrapText="1"/>
    </xf>
    <xf numFmtId="0" fontId="0" fillId="25" borderId="2" xfId="0" applyFill="1" applyBorder="1" applyAlignment="1"/>
    <xf numFmtId="0" fontId="0" fillId="25" borderId="3" xfId="0" applyFill="1" applyBorder="1" applyAlignment="1"/>
    <xf numFmtId="0" fontId="0" fillId="25" borderId="4" xfId="0" applyFill="1" applyBorder="1" applyAlignment="1"/>
    <xf numFmtId="0" fontId="0" fillId="25" borderId="2" xfId="0" applyFill="1" applyBorder="1" applyAlignment="1">
      <alignment wrapText="1"/>
    </xf>
    <xf numFmtId="0" fontId="0" fillId="25" borderId="3" xfId="0" applyFill="1" applyBorder="1" applyAlignment="1">
      <alignment wrapText="1"/>
    </xf>
    <xf numFmtId="0" fontId="0" fillId="25" borderId="4" xfId="0" applyFill="1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37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heck Cell" xfId="27"/>
    <cellStyle name="Explanatory Text" xfId="28"/>
    <cellStyle name="Good" xfId="29"/>
    <cellStyle name="Halb 2" xfId="30"/>
    <cellStyle name="Heading 1" xfId="31"/>
    <cellStyle name="Heading 2" xfId="32"/>
    <cellStyle name="Heading 3" xfId="33"/>
    <cellStyle name="Heading 4" xfId="34"/>
    <cellStyle name="Input" xfId="35"/>
    <cellStyle name="Normaallaad" xfId="0" builtinId="0"/>
    <cellStyle name="Normaallaad 2" xfId="1"/>
    <cellStyle name="Output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Veeteenuse</a:t>
            </a:r>
            <a:r>
              <a:rPr lang="et-EE" baseline="0"/>
              <a:t> hind elanikele seisuga 30.06.2013(ilma km-ta)</a:t>
            </a:r>
            <a:endParaRPr lang="et-EE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'elanike vee ja kanali hind '!$B$1:$B$2</c:f>
              <c:strCache>
                <c:ptCount val="1"/>
                <c:pt idx="0">
                  <c:v>Vee tarbimine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4"/>
                <c:pt idx="0">
                  <c:v>30.06.2013</c:v>
                </c:pt>
                <c:pt idx="1">
                  <c:v>Elveso AS*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1">
                  <c:v>keskmine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 ja kanali hind '!$B$3:$B$47</c:f>
            </c:numRef>
          </c:val>
        </c:ser>
        <c:ser>
          <c:idx val="1"/>
          <c:order val="1"/>
          <c:tx>
            <c:strRef>
              <c:f>'elanike vee ja kanali hind '!$C$1:$C$2</c:f>
              <c:strCache>
                <c:ptCount val="1"/>
                <c:pt idx="0">
                  <c:v>Vee tarbimine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4"/>
                <c:pt idx="0">
                  <c:v>30.06.2013</c:v>
                </c:pt>
                <c:pt idx="1">
                  <c:v>Elveso AS*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1">
                  <c:v>keskmine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 ja kanali hind '!$C$3:$C$47</c:f>
            </c:numRef>
          </c:val>
        </c:ser>
        <c:ser>
          <c:idx val="2"/>
          <c:order val="2"/>
          <c:tx>
            <c:strRef>
              <c:f>'elanike vee ja kanali hind '!$D$1:$D$2</c:f>
              <c:strCache>
                <c:ptCount val="1"/>
                <c:pt idx="0">
                  <c:v>Vee tarbimine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4"/>
                <c:pt idx="0">
                  <c:v>30.06.2013</c:v>
                </c:pt>
                <c:pt idx="1">
                  <c:v>Elveso AS*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1">
                  <c:v>keskmine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 ja kanali hind '!$D$3:$D$47</c:f>
            </c:numRef>
          </c:val>
        </c:ser>
        <c:ser>
          <c:idx val="3"/>
          <c:order val="3"/>
          <c:tx>
            <c:strRef>
              <c:f>'elanike vee ja kanali hind '!$E$1:$E$2</c:f>
              <c:strCache>
                <c:ptCount val="1"/>
                <c:pt idx="0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4"/>
                <c:pt idx="0">
                  <c:v>30.06.2013</c:v>
                </c:pt>
                <c:pt idx="1">
                  <c:v>Elveso AS*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1">
                  <c:v>keskmine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 ja kanali hind '!$E$3:$E$47</c:f>
            </c:numRef>
          </c:val>
        </c:ser>
        <c:ser>
          <c:idx val="4"/>
          <c:order val="4"/>
          <c:tx>
            <c:strRef>
              <c:f>'elanike vee ja kanali hind '!$F$1:$F$2</c:f>
              <c:strCache>
                <c:ptCount val="1"/>
                <c:pt idx="0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4"/>
                <c:pt idx="0">
                  <c:v>30.06.2013</c:v>
                </c:pt>
                <c:pt idx="1">
                  <c:v>Elveso AS*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1">
                  <c:v>keskmine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 ja kanali hind '!$F$3:$F$47</c:f>
            </c:numRef>
          </c:val>
        </c:ser>
        <c:ser>
          <c:idx val="5"/>
          <c:order val="5"/>
          <c:tx>
            <c:strRef>
              <c:f>'elanike vee ja kanali hind '!$G$1:$G$2</c:f>
              <c:strCache>
                <c:ptCount val="1"/>
                <c:pt idx="0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4"/>
                <c:pt idx="0">
                  <c:v>30.06.2013</c:v>
                </c:pt>
                <c:pt idx="1">
                  <c:v>Elveso AS*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1">
                  <c:v>keskmine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 ja kanali hind '!$G$3:$G$47</c:f>
            </c:numRef>
          </c:val>
        </c:ser>
        <c:ser>
          <c:idx val="6"/>
          <c:order val="6"/>
          <c:tx>
            <c:strRef>
              <c:f>'elanike vee ja kanali hind '!$H$1:$H$2</c:f>
              <c:strCache>
                <c:ptCount val="1"/>
                <c:pt idx="0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4"/>
                <c:pt idx="0">
                  <c:v>30.06.2013</c:v>
                </c:pt>
                <c:pt idx="1">
                  <c:v>Elveso AS*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1">
                  <c:v>keskmine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 ja kanali hind '!$H$3:$H$47</c:f>
            </c:numRef>
          </c:val>
        </c:ser>
        <c:ser>
          <c:idx val="7"/>
          <c:order val="7"/>
          <c:tx>
            <c:strRef>
              <c:f>'elanike vee ja kanali hind '!$I$1:$I$2</c:f>
              <c:strCache>
                <c:ptCount val="1"/>
                <c:pt idx="0">
                  <c:v>Vee hind €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4"/>
                <c:pt idx="0">
                  <c:v>30.06.2013</c:v>
                </c:pt>
                <c:pt idx="1">
                  <c:v>Elveso AS*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1">
                  <c:v>keskmine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 ja kanali hind '!$I$3:$I$47</c:f>
              <c:numCache>
                <c:formatCode>General</c:formatCode>
                <c:ptCount val="44"/>
                <c:pt idx="0">
                  <c:v>0</c:v>
                </c:pt>
                <c:pt idx="1">
                  <c:v>1.33</c:v>
                </c:pt>
                <c:pt idx="2">
                  <c:v>0.9</c:v>
                </c:pt>
                <c:pt idx="3">
                  <c:v>0.73</c:v>
                </c:pt>
                <c:pt idx="4" formatCode="0.000">
                  <c:v>0.79925338405195956</c:v>
                </c:pt>
                <c:pt idx="5">
                  <c:v>0.88</c:v>
                </c:pt>
                <c:pt idx="6">
                  <c:v>0.95</c:v>
                </c:pt>
                <c:pt idx="7">
                  <c:v>0.61</c:v>
                </c:pt>
                <c:pt idx="8">
                  <c:v>0.98</c:v>
                </c:pt>
                <c:pt idx="9">
                  <c:v>0.8</c:v>
                </c:pt>
                <c:pt idx="10">
                  <c:v>1.1499999999999999</c:v>
                </c:pt>
                <c:pt idx="11">
                  <c:v>0.88</c:v>
                </c:pt>
                <c:pt idx="12">
                  <c:v>1.1399999999999999</c:v>
                </c:pt>
                <c:pt idx="13">
                  <c:v>1.03</c:v>
                </c:pt>
                <c:pt idx="14">
                  <c:v>0.88</c:v>
                </c:pt>
                <c:pt idx="15">
                  <c:v>1</c:v>
                </c:pt>
                <c:pt idx="16" formatCode="0.000">
                  <c:v>0.87777395318700902</c:v>
                </c:pt>
                <c:pt idx="17">
                  <c:v>0.8</c:v>
                </c:pt>
                <c:pt idx="18">
                  <c:v>1.1100000000000001</c:v>
                </c:pt>
                <c:pt idx="19">
                  <c:v>0.76200000000000001</c:v>
                </c:pt>
                <c:pt idx="20">
                  <c:v>0.89</c:v>
                </c:pt>
                <c:pt idx="21">
                  <c:v>0.75</c:v>
                </c:pt>
                <c:pt idx="22">
                  <c:v>0.95</c:v>
                </c:pt>
                <c:pt idx="23">
                  <c:v>0.62</c:v>
                </c:pt>
                <c:pt idx="24">
                  <c:v>0.76400000000000001</c:v>
                </c:pt>
                <c:pt idx="25">
                  <c:v>0.71</c:v>
                </c:pt>
                <c:pt idx="26">
                  <c:v>1.1399999999999999</c:v>
                </c:pt>
                <c:pt idx="27">
                  <c:v>0.77</c:v>
                </c:pt>
                <c:pt idx="28">
                  <c:v>0.89</c:v>
                </c:pt>
                <c:pt idx="29">
                  <c:v>0.95</c:v>
                </c:pt>
                <c:pt idx="30">
                  <c:v>0.89</c:v>
                </c:pt>
                <c:pt idx="31">
                  <c:v>0.57999999999999996</c:v>
                </c:pt>
                <c:pt idx="32">
                  <c:v>0.70399999999999996</c:v>
                </c:pt>
                <c:pt idx="33">
                  <c:v>0.80400000000000005</c:v>
                </c:pt>
                <c:pt idx="34">
                  <c:v>1.01</c:v>
                </c:pt>
                <c:pt idx="35">
                  <c:v>0.88</c:v>
                </c:pt>
                <c:pt idx="36">
                  <c:v>0.77</c:v>
                </c:pt>
                <c:pt idx="37">
                  <c:v>0.93</c:v>
                </c:pt>
                <c:pt idx="38">
                  <c:v>1.25</c:v>
                </c:pt>
                <c:pt idx="39">
                  <c:v>0.77</c:v>
                </c:pt>
                <c:pt idx="41">
                  <c:v>0.88797505992920456</c:v>
                </c:pt>
              </c:numCache>
            </c:numRef>
          </c:val>
        </c:ser>
        <c:ser>
          <c:idx val="8"/>
          <c:order val="8"/>
          <c:tx>
            <c:strRef>
              <c:f>'elanike vee ja kanali hind '!$J$1:$J$2</c:f>
              <c:strCache>
                <c:ptCount val="1"/>
                <c:pt idx="0">
                  <c:v>Vee hind €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4"/>
                <c:pt idx="0">
                  <c:v>30.06.2013</c:v>
                </c:pt>
                <c:pt idx="1">
                  <c:v>Elveso AS*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1">
                  <c:v>keskmine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 ja kanali hind '!$J$3:$J$47</c:f>
            </c:numRef>
          </c:val>
        </c:ser>
        <c:ser>
          <c:idx val="9"/>
          <c:order val="9"/>
          <c:tx>
            <c:strRef>
              <c:f>'elanike vee ja kanali hind '!$K$1:$K$2</c:f>
              <c:strCache>
                <c:ptCount val="1"/>
                <c:pt idx="0">
                  <c:v>Kanali hind €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4"/>
                <c:pt idx="0">
                  <c:v>30.06.2013</c:v>
                </c:pt>
                <c:pt idx="1">
                  <c:v>Elveso AS*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1">
                  <c:v>keskmine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 ja kanali hind '!$K$3:$K$47</c:f>
              <c:numCache>
                <c:formatCode>General</c:formatCode>
                <c:ptCount val="44"/>
                <c:pt idx="0">
                  <c:v>0</c:v>
                </c:pt>
                <c:pt idx="1">
                  <c:v>2.1800000000000002</c:v>
                </c:pt>
                <c:pt idx="2">
                  <c:v>1.0900000000000001</c:v>
                </c:pt>
                <c:pt idx="3">
                  <c:v>0.59</c:v>
                </c:pt>
                <c:pt idx="4" formatCode="0.000">
                  <c:v>1.0993674792544803</c:v>
                </c:pt>
                <c:pt idx="5">
                  <c:v>1.3</c:v>
                </c:pt>
                <c:pt idx="6">
                  <c:v>1.1299999999999999</c:v>
                </c:pt>
                <c:pt idx="7">
                  <c:v>0.8</c:v>
                </c:pt>
                <c:pt idx="8">
                  <c:v>1.3</c:v>
                </c:pt>
                <c:pt idx="9">
                  <c:v>1.6</c:v>
                </c:pt>
                <c:pt idx="10">
                  <c:v>1.3</c:v>
                </c:pt>
                <c:pt idx="11">
                  <c:v>0.91</c:v>
                </c:pt>
                <c:pt idx="12">
                  <c:v>1.68</c:v>
                </c:pt>
                <c:pt idx="13">
                  <c:v>0.84</c:v>
                </c:pt>
                <c:pt idx="14">
                  <c:v>1.64</c:v>
                </c:pt>
                <c:pt idx="15">
                  <c:v>2.08</c:v>
                </c:pt>
                <c:pt idx="16" formatCode="0.000">
                  <c:v>1.6651235270605973</c:v>
                </c:pt>
                <c:pt idx="17">
                  <c:v>1.1399999999999999</c:v>
                </c:pt>
                <c:pt idx="18">
                  <c:v>1.42</c:v>
                </c:pt>
                <c:pt idx="19">
                  <c:v>1.2130000000000001</c:v>
                </c:pt>
                <c:pt idx="20">
                  <c:v>0.89</c:v>
                </c:pt>
                <c:pt idx="21">
                  <c:v>1.24</c:v>
                </c:pt>
                <c:pt idx="22">
                  <c:v>1.2</c:v>
                </c:pt>
                <c:pt idx="23">
                  <c:v>1.22</c:v>
                </c:pt>
                <c:pt idx="24">
                  <c:v>0.64500000000000002</c:v>
                </c:pt>
                <c:pt idx="25">
                  <c:v>0.94</c:v>
                </c:pt>
                <c:pt idx="26">
                  <c:v>1.1399999999999999</c:v>
                </c:pt>
                <c:pt idx="27">
                  <c:v>0.59</c:v>
                </c:pt>
                <c:pt idx="28">
                  <c:v>1.32</c:v>
                </c:pt>
                <c:pt idx="29">
                  <c:v>0.78</c:v>
                </c:pt>
                <c:pt idx="30">
                  <c:v>1.1299999999999999</c:v>
                </c:pt>
                <c:pt idx="31">
                  <c:v>1</c:v>
                </c:pt>
                <c:pt idx="32">
                  <c:v>1.3540000000000001</c:v>
                </c:pt>
                <c:pt idx="33">
                  <c:v>0.90300000000000002</c:v>
                </c:pt>
                <c:pt idx="34">
                  <c:v>1.18</c:v>
                </c:pt>
                <c:pt idx="35">
                  <c:v>1.91</c:v>
                </c:pt>
                <c:pt idx="36">
                  <c:v>0.95</c:v>
                </c:pt>
                <c:pt idx="37">
                  <c:v>1.65</c:v>
                </c:pt>
                <c:pt idx="38">
                  <c:v>1.95</c:v>
                </c:pt>
                <c:pt idx="39">
                  <c:v>0.99</c:v>
                </c:pt>
                <c:pt idx="41">
                  <c:v>1.2297305386234636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30976"/>
        <c:axId val="84032512"/>
      </c:barChart>
      <c:catAx>
        <c:axId val="84030976"/>
        <c:scaling>
          <c:orientation val="minMax"/>
        </c:scaling>
        <c:delete val="0"/>
        <c:axPos val="b"/>
        <c:majorTickMark val="out"/>
        <c:minorTickMark val="none"/>
        <c:tickLblPos val="nextTo"/>
        <c:crossAx val="84032512"/>
        <c:crosses val="autoZero"/>
        <c:auto val="1"/>
        <c:lblAlgn val="ctr"/>
        <c:lblOffset val="100"/>
        <c:noMultiLvlLbl val="0"/>
      </c:catAx>
      <c:valAx>
        <c:axId val="84032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030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 ja kanalisatsiooniteenuse hind elanikele seisuga 30.06.2013 koos km-ga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'elanike vee ja kanali hind +km'!$B$1:$B$2</c:f>
              <c:strCache>
                <c:ptCount val="1"/>
                <c:pt idx="0">
                  <c:v>Vee tarbimine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 ja kanali hind +km'!$B$3:$B$47</c:f>
            </c:numRef>
          </c:val>
        </c:ser>
        <c:ser>
          <c:idx val="1"/>
          <c:order val="1"/>
          <c:tx>
            <c:strRef>
              <c:f>'elanike vee ja kanali hind +km'!$C$1:$C$2</c:f>
              <c:strCache>
                <c:ptCount val="1"/>
                <c:pt idx="0">
                  <c:v>Vee tarbimine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 ja kanali hind +km'!$C$3:$C$47</c:f>
            </c:numRef>
          </c:val>
        </c:ser>
        <c:ser>
          <c:idx val="2"/>
          <c:order val="2"/>
          <c:tx>
            <c:strRef>
              <c:f>'elanike vee ja kanali hind +km'!$D$1:$D$2</c:f>
              <c:strCache>
                <c:ptCount val="1"/>
                <c:pt idx="0">
                  <c:v>Vee tarbimine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 ja kanali hind +km'!$D$3:$D$47</c:f>
            </c:numRef>
          </c:val>
        </c:ser>
        <c:ser>
          <c:idx val="3"/>
          <c:order val="3"/>
          <c:tx>
            <c:strRef>
              <c:f>'elanike vee ja kanali hind +km'!$E$1:$E$2</c:f>
              <c:strCache>
                <c:ptCount val="1"/>
                <c:pt idx="0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 ja kanali hind +km'!$E$3:$E$47</c:f>
            </c:numRef>
          </c:val>
        </c:ser>
        <c:ser>
          <c:idx val="4"/>
          <c:order val="4"/>
          <c:tx>
            <c:strRef>
              <c:f>'elanike vee ja kanali hind +km'!$F$1:$F$2</c:f>
              <c:strCache>
                <c:ptCount val="1"/>
                <c:pt idx="0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 ja kanali hind +km'!$F$3:$F$47</c:f>
            </c:numRef>
          </c:val>
        </c:ser>
        <c:ser>
          <c:idx val="5"/>
          <c:order val="5"/>
          <c:tx>
            <c:strRef>
              <c:f>'elanike vee ja kanali hind +km'!$G$1:$G$2</c:f>
              <c:strCache>
                <c:ptCount val="1"/>
                <c:pt idx="0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 ja kanali hind +km'!$G$3:$G$47</c:f>
            </c:numRef>
          </c:val>
        </c:ser>
        <c:ser>
          <c:idx val="6"/>
          <c:order val="6"/>
          <c:tx>
            <c:strRef>
              <c:f>'elanike vee ja kanali hind +km'!$H$1:$H$2</c:f>
              <c:strCache>
                <c:ptCount val="1"/>
                <c:pt idx="0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 ja kanali hind +km'!$H$3:$H$47</c:f>
            </c:numRef>
          </c:val>
        </c:ser>
        <c:ser>
          <c:idx val="7"/>
          <c:order val="7"/>
          <c:tx>
            <c:strRef>
              <c:f>'elanike vee ja kanali hind +km'!$I$1:$I$2</c:f>
              <c:strCache>
                <c:ptCount val="1"/>
                <c:pt idx="0">
                  <c:v>Vee hind €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 ja kanali hind +km'!$I$3:$I$47</c:f>
            </c:numRef>
          </c:val>
        </c:ser>
        <c:ser>
          <c:idx val="8"/>
          <c:order val="8"/>
          <c:tx>
            <c:strRef>
              <c:f>'elanike vee ja kanali hind +km'!$J$1:$J$2</c:f>
              <c:strCache>
                <c:ptCount val="1"/>
                <c:pt idx="0">
                  <c:v>Vee hind €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 ja kanali hind +km'!$J$3:$J$47</c:f>
            </c:numRef>
          </c:val>
        </c:ser>
        <c:ser>
          <c:idx val="9"/>
          <c:order val="9"/>
          <c:tx>
            <c:strRef>
              <c:f>'elanike vee ja kanali hind +km'!$K$1:$K$2</c:f>
              <c:strCache>
                <c:ptCount val="1"/>
                <c:pt idx="0">
                  <c:v>Kanali hind €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 ja kanali hind +km'!$K$3:$K$47</c:f>
            </c:numRef>
          </c:val>
        </c:ser>
        <c:ser>
          <c:idx val="10"/>
          <c:order val="10"/>
          <c:tx>
            <c:strRef>
              <c:f>'elanike vee ja kanali hind +km'!$L$1:$L$2</c:f>
              <c:strCache>
                <c:ptCount val="1"/>
                <c:pt idx="0">
                  <c:v>Kanali hind €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 ja kanali hind +km'!$L$3:$L$47</c:f>
            </c:numRef>
          </c:val>
        </c:ser>
        <c:ser>
          <c:idx val="11"/>
          <c:order val="11"/>
          <c:tx>
            <c:strRef>
              <c:f>'elanike vee ja kanali hind +km'!$M$1:$M$2</c:f>
              <c:strCache>
                <c:ptCount val="1"/>
                <c:pt idx="0">
                  <c:v>Vee hind €+KM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 ja kanali hind +km'!$M$3:$M$47</c:f>
              <c:numCache>
                <c:formatCode>General</c:formatCode>
                <c:ptCount val="44"/>
                <c:pt idx="0">
                  <c:v>0</c:v>
                </c:pt>
                <c:pt idx="1">
                  <c:v>1.6</c:v>
                </c:pt>
                <c:pt idx="2">
                  <c:v>1.08</c:v>
                </c:pt>
                <c:pt idx="3">
                  <c:v>0.88</c:v>
                </c:pt>
                <c:pt idx="4" formatCode="0.00">
                  <c:v>0.95910406086235145</c:v>
                </c:pt>
                <c:pt idx="5">
                  <c:v>1.06</c:v>
                </c:pt>
                <c:pt idx="6">
                  <c:v>1.1399999999999999</c:v>
                </c:pt>
                <c:pt idx="7">
                  <c:v>0.73199999999999998</c:v>
                </c:pt>
                <c:pt idx="8">
                  <c:v>1.1759999999999999</c:v>
                </c:pt>
                <c:pt idx="9">
                  <c:v>0.96</c:v>
                </c:pt>
                <c:pt idx="10">
                  <c:v>1.38</c:v>
                </c:pt>
                <c:pt idx="11">
                  <c:v>1.06</c:v>
                </c:pt>
                <c:pt idx="12">
                  <c:v>1.3680000000000001</c:v>
                </c:pt>
                <c:pt idx="13">
                  <c:v>1.236</c:v>
                </c:pt>
                <c:pt idx="14">
                  <c:v>1.06</c:v>
                </c:pt>
                <c:pt idx="15">
                  <c:v>1.2</c:v>
                </c:pt>
                <c:pt idx="16" formatCode="0.00">
                  <c:v>1.0533287438244108</c:v>
                </c:pt>
                <c:pt idx="17">
                  <c:v>0.96</c:v>
                </c:pt>
                <c:pt idx="18">
                  <c:v>1.3320000000000001</c:v>
                </c:pt>
                <c:pt idx="19" formatCode="0.000">
                  <c:v>0.91439999999999999</c:v>
                </c:pt>
                <c:pt idx="20">
                  <c:v>1.0680000000000001</c:v>
                </c:pt>
                <c:pt idx="21">
                  <c:v>0.9</c:v>
                </c:pt>
                <c:pt idx="22">
                  <c:v>1.1399999999999999</c:v>
                </c:pt>
                <c:pt idx="23">
                  <c:v>0.74399999999999999</c:v>
                </c:pt>
                <c:pt idx="24">
                  <c:v>0.91700000000000004</c:v>
                </c:pt>
                <c:pt idx="25">
                  <c:v>0.85</c:v>
                </c:pt>
                <c:pt idx="26">
                  <c:v>1.3680000000000001</c:v>
                </c:pt>
                <c:pt idx="27">
                  <c:v>0.92400000000000004</c:v>
                </c:pt>
                <c:pt idx="28">
                  <c:v>1.0680000000000001</c:v>
                </c:pt>
                <c:pt idx="29">
                  <c:v>1.1399999999999999</c:v>
                </c:pt>
                <c:pt idx="30">
                  <c:v>1.07</c:v>
                </c:pt>
                <c:pt idx="31">
                  <c:v>0.69599999999999995</c:v>
                </c:pt>
                <c:pt idx="32">
                  <c:v>0.84</c:v>
                </c:pt>
                <c:pt idx="33">
                  <c:v>0.96499999999999997</c:v>
                </c:pt>
                <c:pt idx="34">
                  <c:v>1.21</c:v>
                </c:pt>
                <c:pt idx="35">
                  <c:v>1.0551999999999999</c:v>
                </c:pt>
                <c:pt idx="36">
                  <c:v>0.92</c:v>
                </c:pt>
                <c:pt idx="37">
                  <c:v>1.1160000000000001</c:v>
                </c:pt>
                <c:pt idx="38">
                  <c:v>1.5</c:v>
                </c:pt>
                <c:pt idx="39">
                  <c:v>0.92</c:v>
                </c:pt>
              </c:numCache>
            </c:numRef>
          </c:val>
        </c:ser>
        <c:ser>
          <c:idx val="12"/>
          <c:order val="12"/>
          <c:tx>
            <c:strRef>
              <c:f>'elanike vee ja kanali hind +km'!$N$1:$N$2</c:f>
              <c:strCache>
                <c:ptCount val="1"/>
                <c:pt idx="0">
                  <c:v>Vee hind €+KM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 ja kanali hind +km'!$N$3:$N$47</c:f>
            </c:numRef>
          </c:val>
        </c:ser>
        <c:ser>
          <c:idx val="13"/>
          <c:order val="13"/>
          <c:tx>
            <c:strRef>
              <c:f>'elanike vee ja kanali hind +km'!$O$1:$O$2</c:f>
              <c:strCache>
                <c:ptCount val="1"/>
                <c:pt idx="0">
                  <c:v>Kanali hind €+KM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 ja kanali hind +km'!$O$3:$O$47</c:f>
              <c:numCache>
                <c:formatCode>General</c:formatCode>
                <c:ptCount val="44"/>
                <c:pt idx="0">
                  <c:v>0</c:v>
                </c:pt>
                <c:pt idx="1">
                  <c:v>2.62</c:v>
                </c:pt>
                <c:pt idx="2">
                  <c:v>1.3080000000000001</c:v>
                </c:pt>
                <c:pt idx="3">
                  <c:v>0.71</c:v>
                </c:pt>
                <c:pt idx="4" formatCode="0.00">
                  <c:v>1.3192409751053764</c:v>
                </c:pt>
                <c:pt idx="5">
                  <c:v>1.56</c:v>
                </c:pt>
                <c:pt idx="6">
                  <c:v>1.36</c:v>
                </c:pt>
                <c:pt idx="7">
                  <c:v>0.96</c:v>
                </c:pt>
                <c:pt idx="8">
                  <c:v>1.56</c:v>
                </c:pt>
                <c:pt idx="9">
                  <c:v>1.92</c:v>
                </c:pt>
                <c:pt idx="10">
                  <c:v>1.56</c:v>
                </c:pt>
                <c:pt idx="11">
                  <c:v>1.0900000000000001</c:v>
                </c:pt>
                <c:pt idx="12">
                  <c:v>2.016</c:v>
                </c:pt>
                <c:pt idx="13">
                  <c:v>1.236</c:v>
                </c:pt>
                <c:pt idx="14">
                  <c:v>1.97</c:v>
                </c:pt>
                <c:pt idx="15">
                  <c:v>2.496</c:v>
                </c:pt>
                <c:pt idx="16" formatCode="0.00">
                  <c:v>1.9981482324727167</c:v>
                </c:pt>
                <c:pt idx="17">
                  <c:v>1.37</c:v>
                </c:pt>
                <c:pt idx="18">
                  <c:v>1.704</c:v>
                </c:pt>
                <c:pt idx="19" formatCode="0.000">
                  <c:v>1.4556</c:v>
                </c:pt>
                <c:pt idx="20">
                  <c:v>1.0680000000000001</c:v>
                </c:pt>
                <c:pt idx="21">
                  <c:v>1.49</c:v>
                </c:pt>
                <c:pt idx="22">
                  <c:v>1.44</c:v>
                </c:pt>
                <c:pt idx="23">
                  <c:v>1.464</c:v>
                </c:pt>
                <c:pt idx="24">
                  <c:v>0.77400000000000002</c:v>
                </c:pt>
                <c:pt idx="25">
                  <c:v>1.1299999999999999</c:v>
                </c:pt>
                <c:pt idx="26">
                  <c:v>1.3680000000000001</c:v>
                </c:pt>
                <c:pt idx="27">
                  <c:v>0.70799999999999996</c:v>
                </c:pt>
                <c:pt idx="28">
                  <c:v>1.5840000000000001</c:v>
                </c:pt>
                <c:pt idx="29">
                  <c:v>0.94</c:v>
                </c:pt>
                <c:pt idx="30">
                  <c:v>1.35</c:v>
                </c:pt>
                <c:pt idx="31">
                  <c:v>1.2</c:v>
                </c:pt>
                <c:pt idx="32">
                  <c:v>1.62</c:v>
                </c:pt>
                <c:pt idx="33">
                  <c:v>1.0840000000000001</c:v>
                </c:pt>
                <c:pt idx="34">
                  <c:v>1.42</c:v>
                </c:pt>
                <c:pt idx="35">
                  <c:v>2.2978999999999998</c:v>
                </c:pt>
                <c:pt idx="36">
                  <c:v>1.1399999999999999</c:v>
                </c:pt>
                <c:pt idx="37">
                  <c:v>1.98</c:v>
                </c:pt>
                <c:pt idx="38">
                  <c:v>2.34</c:v>
                </c:pt>
                <c:pt idx="39">
                  <c:v>1.19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62432"/>
        <c:axId val="89764224"/>
      </c:barChart>
      <c:catAx>
        <c:axId val="89762432"/>
        <c:scaling>
          <c:orientation val="minMax"/>
        </c:scaling>
        <c:delete val="0"/>
        <c:axPos val="b"/>
        <c:majorTickMark val="out"/>
        <c:minorTickMark val="none"/>
        <c:tickLblPos val="nextTo"/>
        <c:crossAx val="89764224"/>
        <c:crosses val="autoZero"/>
        <c:auto val="1"/>
        <c:lblAlgn val="ctr"/>
        <c:lblOffset val="100"/>
        <c:noMultiLvlLbl val="0"/>
      </c:catAx>
      <c:valAx>
        <c:axId val="89764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762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 baseline="0"/>
              <a:t>Vee ja kanalsatsiooniteenuse hind elanikele koos abonenttasu ja käibemaksuga seisuga 30.06.2013</a:t>
            </a:r>
            <a:endParaRPr lang="et-EE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232180737970021E-2"/>
          <c:y val="0.26983688386956811"/>
          <c:w val="0.68424298229403335"/>
          <c:h val="0.335652222371861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 vee ja kanali hind+ab.+km'!$AC$1:$AC$2</c:f>
              <c:strCache>
                <c:ptCount val="1"/>
                <c:pt idx="0">
                  <c:v>abonenttasu 1 m³ müügi kohta € elanikud</c:v>
                </c:pt>
              </c:strCache>
            </c:strRef>
          </c:tx>
          <c:invertIfNegative val="0"/>
          <c:cat>
            <c:strRef>
              <c:f>'el vee ja kanali hind+ab.+km'!$A$3:$AB$47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 vee ja kanali hind+ab.+km'!$AC$3:$AC$47</c:f>
            </c:numRef>
          </c:val>
        </c:ser>
        <c:ser>
          <c:idx val="1"/>
          <c:order val="1"/>
          <c:tx>
            <c:strRef>
              <c:f>'el vee ja kanali hind+ab.+km'!$AD$1:$AD$2</c:f>
              <c:strCache>
                <c:ptCount val="1"/>
                <c:pt idx="0">
                  <c:v>abonenttasu 1 m³ müügi kohta € elanikud</c:v>
                </c:pt>
              </c:strCache>
            </c:strRef>
          </c:tx>
          <c:invertIfNegative val="0"/>
          <c:cat>
            <c:strRef>
              <c:f>'el vee ja kanali hind+ab.+km'!$A$3:$AB$47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 vee ja kanali hind+ab.+km'!$AD$3:$AD$47</c:f>
            </c:numRef>
          </c:val>
        </c:ser>
        <c:ser>
          <c:idx val="2"/>
          <c:order val="2"/>
          <c:tx>
            <c:strRef>
              <c:f>'el vee ja kanali hind+ab.+km'!$AE$1:$AE$2</c:f>
              <c:strCache>
                <c:ptCount val="1"/>
                <c:pt idx="0">
                  <c:v>abonenttasu 1 m³ müügi kohta € ettevõtted</c:v>
                </c:pt>
              </c:strCache>
            </c:strRef>
          </c:tx>
          <c:invertIfNegative val="0"/>
          <c:cat>
            <c:strRef>
              <c:f>'el vee ja kanali hind+ab.+km'!$A$3:$AB$47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 vee ja kanali hind+ab.+km'!$AE$3:$AE$47</c:f>
            </c:numRef>
          </c:val>
        </c:ser>
        <c:ser>
          <c:idx val="3"/>
          <c:order val="3"/>
          <c:tx>
            <c:strRef>
              <c:f>'el vee ja kanali hind+ab.+km'!$AF$1:$AF$2</c:f>
              <c:strCache>
                <c:ptCount val="1"/>
                <c:pt idx="0">
                  <c:v>abonenttasu 1 m³ müügi kohta € ettevõtted</c:v>
                </c:pt>
              </c:strCache>
            </c:strRef>
          </c:tx>
          <c:invertIfNegative val="0"/>
          <c:cat>
            <c:strRef>
              <c:f>'el vee ja kanali hind+ab.+km'!$A$3:$AB$47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 vee ja kanali hind+ab.+km'!$AF$3:$AF$47</c:f>
            </c:numRef>
          </c:val>
        </c:ser>
        <c:ser>
          <c:idx val="4"/>
          <c:order val="4"/>
          <c:tx>
            <c:strRef>
              <c:f>'el vee ja kanali hind+ab.+km'!$AG$1:$AG$2</c:f>
              <c:strCache>
                <c:ptCount val="1"/>
                <c:pt idx="0">
                  <c:v>Hind koos abonenttasuga 1 m³ kohta €  elanikud</c:v>
                </c:pt>
              </c:strCache>
            </c:strRef>
          </c:tx>
          <c:invertIfNegative val="0"/>
          <c:cat>
            <c:strRef>
              <c:f>'el vee ja kanali hind+ab.+km'!$A$3:$AB$47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 vee ja kanali hind+ab.+km'!$AG$3:$AG$47</c:f>
            </c:numRef>
          </c:val>
        </c:ser>
        <c:ser>
          <c:idx val="5"/>
          <c:order val="5"/>
          <c:tx>
            <c:strRef>
              <c:f>'el vee ja kanali hind+ab.+km'!$AH$1:$AH$2</c:f>
              <c:strCache>
                <c:ptCount val="1"/>
                <c:pt idx="0">
                  <c:v>Hind koos abonenttasuga 1 m³ kohta €  elanikud</c:v>
                </c:pt>
              </c:strCache>
            </c:strRef>
          </c:tx>
          <c:invertIfNegative val="0"/>
          <c:cat>
            <c:strRef>
              <c:f>'el vee ja kanali hind+ab.+km'!$A$3:$AB$47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 vee ja kanali hind+ab.+km'!$AH$3:$AH$47</c:f>
            </c:numRef>
          </c:val>
        </c:ser>
        <c:ser>
          <c:idx val="6"/>
          <c:order val="6"/>
          <c:tx>
            <c:strRef>
              <c:f>'el vee ja kanali hind+ab.+km'!$AI$1:$AI$2</c:f>
              <c:strCache>
                <c:ptCount val="1"/>
                <c:pt idx="0">
                  <c:v>Hind koos abonenttasuga 1 m³ kohta € +KM elanikud vesi</c:v>
                </c:pt>
              </c:strCache>
            </c:strRef>
          </c:tx>
          <c:invertIfNegative val="0"/>
          <c:cat>
            <c:strRef>
              <c:f>'el vee ja kanali hind+ab.+km'!$A$3:$AB$47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 vee ja kanali hind+ab.+km'!$AI$3:$AI$47</c:f>
              <c:numCache>
                <c:formatCode>0.00</c:formatCode>
                <c:ptCount val="44"/>
                <c:pt idx="0" formatCode="General">
                  <c:v>0</c:v>
                </c:pt>
                <c:pt idx="1">
                  <c:v>1.5966243871200145</c:v>
                </c:pt>
                <c:pt idx="2">
                  <c:v>1.08</c:v>
                </c:pt>
                <c:pt idx="3">
                  <c:v>1.0879850019084398</c:v>
                </c:pt>
                <c:pt idx="4">
                  <c:v>0.95910406086235145</c:v>
                </c:pt>
                <c:pt idx="5">
                  <c:v>1.056</c:v>
                </c:pt>
                <c:pt idx="6">
                  <c:v>1.1399999999999999</c:v>
                </c:pt>
                <c:pt idx="7">
                  <c:v>0.74516132395100332</c:v>
                </c:pt>
                <c:pt idx="8">
                  <c:v>1.1759999999999999</c:v>
                </c:pt>
                <c:pt idx="9">
                  <c:v>0.96</c:v>
                </c:pt>
                <c:pt idx="10">
                  <c:v>1.38</c:v>
                </c:pt>
                <c:pt idx="11">
                  <c:v>1.1981952556525917</c:v>
                </c:pt>
                <c:pt idx="12">
                  <c:v>1.5584455445544552</c:v>
                </c:pt>
                <c:pt idx="13">
                  <c:v>1.319545176638242</c:v>
                </c:pt>
                <c:pt idx="14">
                  <c:v>1.056</c:v>
                </c:pt>
                <c:pt idx="15">
                  <c:v>1.3302148569226322</c:v>
                </c:pt>
                <c:pt idx="16">
                  <c:v>1.0604296590264841</c:v>
                </c:pt>
                <c:pt idx="17">
                  <c:v>0.96</c:v>
                </c:pt>
                <c:pt idx="18">
                  <c:v>1.3320000000000001</c:v>
                </c:pt>
                <c:pt idx="19">
                  <c:v>1.041796438751712</c:v>
                </c:pt>
                <c:pt idx="20">
                  <c:v>1.0680000000000001</c:v>
                </c:pt>
                <c:pt idx="21">
                  <c:v>0.89999999999999991</c:v>
                </c:pt>
                <c:pt idx="22">
                  <c:v>1.1399999999999999</c:v>
                </c:pt>
                <c:pt idx="23">
                  <c:v>0.74399999999999999</c:v>
                </c:pt>
                <c:pt idx="24">
                  <c:v>0.91679999999999995</c:v>
                </c:pt>
                <c:pt idx="25">
                  <c:v>0.85199999999999998</c:v>
                </c:pt>
                <c:pt idx="26">
                  <c:v>1.3679999999999999</c:v>
                </c:pt>
                <c:pt idx="27">
                  <c:v>0.92399999999999993</c:v>
                </c:pt>
                <c:pt idx="28">
                  <c:v>1.0680000000000001</c:v>
                </c:pt>
                <c:pt idx="29">
                  <c:v>1.1399999999999999</c:v>
                </c:pt>
                <c:pt idx="30">
                  <c:v>1.0680000000000001</c:v>
                </c:pt>
                <c:pt idx="31">
                  <c:v>0.69599999999999995</c:v>
                </c:pt>
                <c:pt idx="32">
                  <c:v>0.84479999999999988</c:v>
                </c:pt>
                <c:pt idx="33">
                  <c:v>0.96479999999999999</c:v>
                </c:pt>
                <c:pt idx="34">
                  <c:v>1.212</c:v>
                </c:pt>
                <c:pt idx="35">
                  <c:v>1.056</c:v>
                </c:pt>
                <c:pt idx="36">
                  <c:v>0.92399999999999993</c:v>
                </c:pt>
                <c:pt idx="37">
                  <c:v>2.4874006514657983</c:v>
                </c:pt>
                <c:pt idx="38">
                  <c:v>1.5</c:v>
                </c:pt>
                <c:pt idx="39">
                  <c:v>0.92399999999999993</c:v>
                </c:pt>
              </c:numCache>
            </c:numRef>
          </c:val>
        </c:ser>
        <c:ser>
          <c:idx val="7"/>
          <c:order val="7"/>
          <c:tx>
            <c:strRef>
              <c:f>'el vee ja kanali hind+ab.+km'!$AJ$1:$AJ$2</c:f>
              <c:strCache>
                <c:ptCount val="1"/>
                <c:pt idx="0">
                  <c:v>Hind koos abonenttasuga 1 m³ kohta € +KM elanikud kanal</c:v>
                </c:pt>
              </c:strCache>
            </c:strRef>
          </c:tx>
          <c:invertIfNegative val="0"/>
          <c:cat>
            <c:strRef>
              <c:f>'el vee ja kanali hind+ab.+km'!$A$3:$AB$47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 vee ja kanali hind+ab.+km'!$AJ$3:$AJ$47</c:f>
              <c:numCache>
                <c:formatCode>0.00</c:formatCode>
                <c:ptCount val="44"/>
                <c:pt idx="0" formatCode="General">
                  <c:v>0</c:v>
                </c:pt>
                <c:pt idx="1">
                  <c:v>2.6166226041577465</c:v>
                </c:pt>
                <c:pt idx="2">
                  <c:v>1.3080000000000001</c:v>
                </c:pt>
                <c:pt idx="3">
                  <c:v>0.86986213896834907</c:v>
                </c:pt>
                <c:pt idx="4">
                  <c:v>1.3192409751053764</c:v>
                </c:pt>
                <c:pt idx="5">
                  <c:v>1.56</c:v>
                </c:pt>
                <c:pt idx="6">
                  <c:v>1.3559999999999999</c:v>
                </c:pt>
                <c:pt idx="7">
                  <c:v>0.96</c:v>
                </c:pt>
                <c:pt idx="8">
                  <c:v>1.56</c:v>
                </c:pt>
                <c:pt idx="9">
                  <c:v>1.92</c:v>
                </c:pt>
                <c:pt idx="10">
                  <c:v>1.56</c:v>
                </c:pt>
                <c:pt idx="11">
                  <c:v>1.2345925614592805</c:v>
                </c:pt>
                <c:pt idx="12">
                  <c:v>2.016</c:v>
                </c:pt>
                <c:pt idx="13">
                  <c:v>1.2785429457795063</c:v>
                </c:pt>
                <c:pt idx="14">
                  <c:v>1.9679999999999997</c:v>
                </c:pt>
                <c:pt idx="15">
                  <c:v>2.6896847518642324</c:v>
                </c:pt>
                <c:pt idx="16">
                  <c:v>2.0052153059211024</c:v>
                </c:pt>
                <c:pt idx="17">
                  <c:v>1.3679999999999999</c:v>
                </c:pt>
                <c:pt idx="18">
                  <c:v>1.704</c:v>
                </c:pt>
                <c:pt idx="19">
                  <c:v>1.58206339973115</c:v>
                </c:pt>
                <c:pt idx="20">
                  <c:v>1.0680000000000001</c:v>
                </c:pt>
                <c:pt idx="21">
                  <c:v>1.488</c:v>
                </c:pt>
                <c:pt idx="22">
                  <c:v>1.44</c:v>
                </c:pt>
                <c:pt idx="23">
                  <c:v>1.464</c:v>
                </c:pt>
                <c:pt idx="24">
                  <c:v>0.77400000000000002</c:v>
                </c:pt>
                <c:pt idx="25">
                  <c:v>1.1279999999999999</c:v>
                </c:pt>
                <c:pt idx="26">
                  <c:v>1.3679999999999999</c:v>
                </c:pt>
                <c:pt idx="27">
                  <c:v>0.70799999999999996</c:v>
                </c:pt>
                <c:pt idx="28">
                  <c:v>1.5840000000000001</c:v>
                </c:pt>
                <c:pt idx="29">
                  <c:v>0.93599999999999994</c:v>
                </c:pt>
                <c:pt idx="30">
                  <c:v>1.3559999999999999</c:v>
                </c:pt>
                <c:pt idx="31">
                  <c:v>1.2</c:v>
                </c:pt>
                <c:pt idx="32">
                  <c:v>1.6248</c:v>
                </c:pt>
                <c:pt idx="33">
                  <c:v>1.0835999999999999</c:v>
                </c:pt>
                <c:pt idx="34">
                  <c:v>1.4159999999999999</c:v>
                </c:pt>
                <c:pt idx="35">
                  <c:v>2.2919999999999998</c:v>
                </c:pt>
                <c:pt idx="36">
                  <c:v>1.1399999999999999</c:v>
                </c:pt>
                <c:pt idx="37">
                  <c:v>3.3479492600422831</c:v>
                </c:pt>
                <c:pt idx="38">
                  <c:v>2.34</c:v>
                </c:pt>
                <c:pt idx="39">
                  <c:v>1.1879999999999999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98304"/>
        <c:axId val="89699840"/>
      </c:barChart>
      <c:catAx>
        <c:axId val="89698304"/>
        <c:scaling>
          <c:orientation val="minMax"/>
        </c:scaling>
        <c:delete val="0"/>
        <c:axPos val="b"/>
        <c:majorTickMark val="out"/>
        <c:minorTickMark val="none"/>
        <c:tickLblPos val="nextTo"/>
        <c:crossAx val="89699840"/>
        <c:crosses val="autoZero"/>
        <c:auto val="1"/>
        <c:lblAlgn val="ctr"/>
        <c:lblOffset val="100"/>
        <c:noMultiLvlLbl val="0"/>
      </c:catAx>
      <c:valAx>
        <c:axId val="89699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698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Veeteenuse hind elanikele käibemaksuga € (Vesi+kanal 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'elanike veeteenuse hind+km'!$AC$1:$AC$2</c:f>
              <c:strCache>
                <c:ptCount val="1"/>
                <c:pt idx="0">
                  <c:v>abonenttasu 1 m³ müügi kohta € elanikud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veeteenuse hind+km'!$AC$3:$AC$47</c:f>
            </c:numRef>
          </c:val>
        </c:ser>
        <c:ser>
          <c:idx val="1"/>
          <c:order val="1"/>
          <c:tx>
            <c:strRef>
              <c:f>'elanike veeteenuse hind+km'!$AD$1:$AD$2</c:f>
              <c:strCache>
                <c:ptCount val="1"/>
                <c:pt idx="0">
                  <c:v>abonenttasu 1 m³ müügi kohta € elanikud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veeteenuse hind+km'!$AD$3:$AD$47</c:f>
            </c:numRef>
          </c:val>
        </c:ser>
        <c:ser>
          <c:idx val="2"/>
          <c:order val="2"/>
          <c:tx>
            <c:strRef>
              <c:f>'elanike veeteenuse hind+km'!$AE$1:$AE$2</c:f>
              <c:strCache>
                <c:ptCount val="1"/>
                <c:pt idx="0">
                  <c:v>abonenttasu 1 m³ müügi kohta € ettevõtted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veeteenuse hind+km'!$AE$3:$AE$47</c:f>
            </c:numRef>
          </c:val>
        </c:ser>
        <c:ser>
          <c:idx val="3"/>
          <c:order val="3"/>
          <c:tx>
            <c:strRef>
              <c:f>'elanike veeteenuse hind+km'!$AF$1:$AF$2</c:f>
              <c:strCache>
                <c:ptCount val="1"/>
                <c:pt idx="0">
                  <c:v>abonenttasu 1 m³ müügi kohta € ettevõtted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veeteenuse hind+km'!$AF$3:$AF$47</c:f>
            </c:numRef>
          </c:val>
        </c:ser>
        <c:ser>
          <c:idx val="4"/>
          <c:order val="4"/>
          <c:tx>
            <c:strRef>
              <c:f>'elanike veeteenuse hind+km'!$AG$1:$AG$2</c:f>
              <c:strCache>
                <c:ptCount val="1"/>
                <c:pt idx="0">
                  <c:v>tulu 1 m³ kohta koos abonenttasuga € elanikud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veeteenuse hind+km'!$AG$3:$AG$47</c:f>
            </c:numRef>
          </c:val>
        </c:ser>
        <c:ser>
          <c:idx val="5"/>
          <c:order val="5"/>
          <c:tx>
            <c:strRef>
              <c:f>'elanike veeteenuse hind+km'!$AH$1:$AH$2</c:f>
              <c:strCache>
                <c:ptCount val="1"/>
                <c:pt idx="0">
                  <c:v>tulu 1 m³ kohta koos abonenttasuga € elanikud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veeteenuse hind+km'!$AH$3:$AH$47</c:f>
            </c:numRef>
          </c:val>
        </c:ser>
        <c:ser>
          <c:idx val="6"/>
          <c:order val="6"/>
          <c:tx>
            <c:strRef>
              <c:f>'elanike veeteenuse hind+km'!$AI$1:$AI$2</c:f>
              <c:strCache>
                <c:ptCount val="1"/>
                <c:pt idx="0">
                  <c:v>tulu 1 m³ kohta koos abonenttasuga € ettevõtted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veeteenuse hind+km'!$AI$3:$AI$47</c:f>
            </c:numRef>
          </c:val>
        </c:ser>
        <c:ser>
          <c:idx val="7"/>
          <c:order val="7"/>
          <c:tx>
            <c:strRef>
              <c:f>'elanike veeteenuse hind+km'!$AJ$1:$AJ$2</c:f>
              <c:strCache>
                <c:ptCount val="1"/>
                <c:pt idx="0">
                  <c:v>tulu 1 m³ kohta koos abonenttasuga € ettevõtted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veeteenuse hind+km'!$AJ$3:$AJ$47</c:f>
            </c:numRef>
          </c:val>
        </c:ser>
        <c:ser>
          <c:idx val="8"/>
          <c:order val="8"/>
          <c:tx>
            <c:strRef>
              <c:f>'elanike veeteenuse hind+km'!$AK$1:$AK$2</c:f>
              <c:strCache>
                <c:ptCount val="1"/>
                <c:pt idx="0">
                  <c:v>tulu 1 m³ kohta koos abonenttasuga € Vesi+kanal €+KM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veeteenuse hind+km'!$AK$3:$AK$47</c:f>
              <c:numCache>
                <c:formatCode>0.00</c:formatCode>
                <c:ptCount val="44"/>
                <c:pt idx="0" formatCode="General">
                  <c:v>0</c:v>
                </c:pt>
                <c:pt idx="1">
                  <c:v>4.2200000000000006</c:v>
                </c:pt>
                <c:pt idx="2">
                  <c:v>2.3879999999999999</c:v>
                </c:pt>
                <c:pt idx="3">
                  <c:v>1.5899999999999999</c:v>
                </c:pt>
                <c:pt idx="4">
                  <c:v>2.2783450359677277</c:v>
                </c:pt>
                <c:pt idx="5">
                  <c:v>2.62</c:v>
                </c:pt>
                <c:pt idx="6">
                  <c:v>2.5</c:v>
                </c:pt>
                <c:pt idx="7">
                  <c:v>1.6919999999999999</c:v>
                </c:pt>
                <c:pt idx="8">
                  <c:v>2.7359999999999998</c:v>
                </c:pt>
                <c:pt idx="9">
                  <c:v>2.88</c:v>
                </c:pt>
                <c:pt idx="10">
                  <c:v>2.94</c:v>
                </c:pt>
                <c:pt idx="11">
                  <c:v>2.1500000000000004</c:v>
                </c:pt>
                <c:pt idx="12">
                  <c:v>3.3840000000000003</c:v>
                </c:pt>
                <c:pt idx="13">
                  <c:v>2.472</c:v>
                </c:pt>
                <c:pt idx="14">
                  <c:v>3.0300000000000002</c:v>
                </c:pt>
                <c:pt idx="15">
                  <c:v>3.6959999999999997</c:v>
                </c:pt>
                <c:pt idx="16">
                  <c:v>3.0514769762971277</c:v>
                </c:pt>
                <c:pt idx="17">
                  <c:v>2.33</c:v>
                </c:pt>
                <c:pt idx="18">
                  <c:v>3.036</c:v>
                </c:pt>
                <c:pt idx="19">
                  <c:v>2.37</c:v>
                </c:pt>
                <c:pt idx="20">
                  <c:v>2.1360000000000001</c:v>
                </c:pt>
                <c:pt idx="21">
                  <c:v>2.39</c:v>
                </c:pt>
                <c:pt idx="22">
                  <c:v>2.58</c:v>
                </c:pt>
                <c:pt idx="23">
                  <c:v>2.2080000000000002</c:v>
                </c:pt>
                <c:pt idx="24">
                  <c:v>1.6910000000000001</c:v>
                </c:pt>
                <c:pt idx="25">
                  <c:v>1.98</c:v>
                </c:pt>
                <c:pt idx="26">
                  <c:v>2.7360000000000002</c:v>
                </c:pt>
                <c:pt idx="27">
                  <c:v>1.6320000000000001</c:v>
                </c:pt>
                <c:pt idx="28">
                  <c:v>2.6520000000000001</c:v>
                </c:pt>
                <c:pt idx="29">
                  <c:v>2.08</c:v>
                </c:pt>
                <c:pt idx="30">
                  <c:v>2.42</c:v>
                </c:pt>
                <c:pt idx="31">
                  <c:v>1.8959999999999999</c:v>
                </c:pt>
                <c:pt idx="32">
                  <c:v>2.46</c:v>
                </c:pt>
                <c:pt idx="33">
                  <c:v>2.0489999999999999</c:v>
                </c:pt>
                <c:pt idx="34">
                  <c:v>2.63</c:v>
                </c:pt>
                <c:pt idx="35">
                  <c:v>3.3530999999999995</c:v>
                </c:pt>
                <c:pt idx="36">
                  <c:v>2.06</c:v>
                </c:pt>
                <c:pt idx="37">
                  <c:v>3.0960000000000001</c:v>
                </c:pt>
                <c:pt idx="38">
                  <c:v>3.84</c:v>
                </c:pt>
                <c:pt idx="39">
                  <c:v>2.11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482944"/>
        <c:axId val="86484480"/>
      </c:barChart>
      <c:catAx>
        <c:axId val="86482944"/>
        <c:scaling>
          <c:orientation val="minMax"/>
        </c:scaling>
        <c:delete val="0"/>
        <c:axPos val="b"/>
        <c:majorTickMark val="out"/>
        <c:minorTickMark val="none"/>
        <c:tickLblPos val="nextTo"/>
        <c:crossAx val="86484480"/>
        <c:crosses val="autoZero"/>
        <c:auto val="1"/>
        <c:lblAlgn val="ctr"/>
        <c:lblOffset val="100"/>
        <c:noMultiLvlLbl val="0"/>
      </c:catAx>
      <c:valAx>
        <c:axId val="86484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482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Elanike veeteenuse h</a:t>
            </a:r>
            <a:r>
              <a:rPr lang="en-US"/>
              <a:t>ind koos abonenttasuga 1 m³ kohta € +KM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'elanike veeteenuse hind+ab+km'!$AC$1:$AC$2</c:f>
              <c:strCache>
                <c:ptCount val="1"/>
                <c:pt idx="0">
                  <c:v>abonenttasu 1 m³ müügi kohta € elanikud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veeteenuse hind+ab+km'!$AC$3:$AC$47</c:f>
            </c:numRef>
          </c:val>
        </c:ser>
        <c:ser>
          <c:idx val="1"/>
          <c:order val="1"/>
          <c:tx>
            <c:strRef>
              <c:f>'elanike veeteenuse hind+ab+km'!$AD$1:$AD$2</c:f>
              <c:strCache>
                <c:ptCount val="1"/>
                <c:pt idx="0">
                  <c:v>abonenttasu 1 m³ müügi kohta € elanikud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veeteenuse hind+ab+km'!$AD$3:$AD$47</c:f>
            </c:numRef>
          </c:val>
        </c:ser>
        <c:ser>
          <c:idx val="2"/>
          <c:order val="2"/>
          <c:tx>
            <c:strRef>
              <c:f>'elanike veeteenuse hind+ab+km'!$AE$1:$AE$2</c:f>
              <c:strCache>
                <c:ptCount val="1"/>
                <c:pt idx="0">
                  <c:v>abonenttasu 1 m³ müügi kohta € ettevõtted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veeteenuse hind+ab+km'!$AE$3:$AE$47</c:f>
            </c:numRef>
          </c:val>
        </c:ser>
        <c:ser>
          <c:idx val="3"/>
          <c:order val="3"/>
          <c:tx>
            <c:strRef>
              <c:f>'elanike veeteenuse hind+ab+km'!$AF$1:$AF$2</c:f>
              <c:strCache>
                <c:ptCount val="1"/>
                <c:pt idx="0">
                  <c:v>abonenttasu 1 m³ müügi kohta € ettevõtted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veeteenuse hind+ab+km'!$AF$3:$AF$47</c:f>
            </c:numRef>
          </c:val>
        </c:ser>
        <c:ser>
          <c:idx val="4"/>
          <c:order val="4"/>
          <c:tx>
            <c:strRef>
              <c:f>'elanike veeteenuse hind+ab+km'!$AG$1:$AG$2</c:f>
              <c:strCache>
                <c:ptCount val="1"/>
                <c:pt idx="0">
                  <c:v>Hind koos abonenttasuga 1 m³ kohta €  elanikud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veeteenuse hind+ab+km'!$AG$3:$AG$47</c:f>
            </c:numRef>
          </c:val>
        </c:ser>
        <c:ser>
          <c:idx val="5"/>
          <c:order val="5"/>
          <c:tx>
            <c:strRef>
              <c:f>'elanike veeteenuse hind+ab+km'!$AH$1:$AH$2</c:f>
              <c:strCache>
                <c:ptCount val="1"/>
                <c:pt idx="0">
                  <c:v>Hind koos abonenttasuga 1 m³ kohta €  elanikud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veeteenuse hind+ab+km'!$AH$3:$AH$47</c:f>
            </c:numRef>
          </c:val>
        </c:ser>
        <c:ser>
          <c:idx val="6"/>
          <c:order val="6"/>
          <c:tx>
            <c:strRef>
              <c:f>'elanike veeteenuse hind+ab+km'!$AI$1:$AI$2</c:f>
              <c:strCache>
                <c:ptCount val="1"/>
                <c:pt idx="0">
                  <c:v>Hind koos abonenttasuga 1 m³ kohta € +KM elanikud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veeteenuse hind+ab+km'!$AI$3:$AI$47</c:f>
            </c:numRef>
          </c:val>
        </c:ser>
        <c:ser>
          <c:idx val="7"/>
          <c:order val="7"/>
          <c:tx>
            <c:strRef>
              <c:f>'elanike veeteenuse hind+ab+km'!$AJ$1:$AJ$2</c:f>
              <c:strCache>
                <c:ptCount val="1"/>
                <c:pt idx="0">
                  <c:v>Hind koos abonenttasuga 1 m³ kohta € +KM elanikud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veeteenuse hind+ab+km'!$AJ$3:$AJ$47</c:f>
            </c:numRef>
          </c:val>
        </c:ser>
        <c:ser>
          <c:idx val="8"/>
          <c:order val="8"/>
          <c:tx>
            <c:strRef>
              <c:f>'elanike veeteenuse hind+ab+km'!$AK$1:$AK$2</c:f>
              <c:strCache>
                <c:ptCount val="1"/>
                <c:pt idx="0">
                  <c:v>tulu 1 m³ kohta koos abonenttasuga € elanikud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veeteenuse hind+ab+km'!$AK$3:$AK$47</c:f>
            </c:numRef>
          </c:val>
        </c:ser>
        <c:ser>
          <c:idx val="9"/>
          <c:order val="9"/>
          <c:tx>
            <c:strRef>
              <c:f>'elanike veeteenuse hind+ab+km'!$AL$1:$AL$2</c:f>
              <c:strCache>
                <c:ptCount val="1"/>
                <c:pt idx="0">
                  <c:v>tulu 1 m³ kohta koos abonenttasuga € elanikud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veeteenuse hind+ab+km'!$AL$3:$AL$47</c:f>
            </c:numRef>
          </c:val>
        </c:ser>
        <c:ser>
          <c:idx val="10"/>
          <c:order val="10"/>
          <c:tx>
            <c:strRef>
              <c:f>'elanike veeteenuse hind+ab+km'!$AM$1:$AM$2</c:f>
              <c:strCache>
                <c:ptCount val="1"/>
                <c:pt idx="0">
                  <c:v>tulu 1 m³ kohta koos abonenttasuga € ettevõtted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veeteenuse hind+ab+km'!$AM$3:$AM$47</c:f>
            </c:numRef>
          </c:val>
        </c:ser>
        <c:ser>
          <c:idx val="11"/>
          <c:order val="11"/>
          <c:tx>
            <c:strRef>
              <c:f>'elanike veeteenuse hind+ab+km'!$AN$1:$AN$2</c:f>
              <c:strCache>
                <c:ptCount val="1"/>
                <c:pt idx="0">
                  <c:v>tulu 1 m³ kohta koos abonenttasuga € ettevõtted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veeteenuse hind+ab+km'!$AN$3:$AN$47</c:f>
            </c:numRef>
          </c:val>
        </c:ser>
        <c:ser>
          <c:idx val="12"/>
          <c:order val="12"/>
          <c:tx>
            <c:strRef>
              <c:f>'elanike veeteenuse hind+ab+km'!$AO$1:$AO$2</c:f>
              <c:strCache>
                <c:ptCount val="1"/>
                <c:pt idx="0">
                  <c:v>Hind koos abonenttasuga 1 m³ kohta € +KM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'elanike veeteenuse hind+ab+km'!$AO$3:$AO$47</c:f>
              <c:numCache>
                <c:formatCode>0.00</c:formatCode>
                <c:ptCount val="44"/>
                <c:pt idx="0" formatCode="General">
                  <c:v>0</c:v>
                </c:pt>
                <c:pt idx="1">
                  <c:v>4.213246991277761</c:v>
                </c:pt>
                <c:pt idx="2">
                  <c:v>2.3879999999999999</c:v>
                </c:pt>
                <c:pt idx="3">
                  <c:v>1.957847140876789</c:v>
                </c:pt>
                <c:pt idx="4">
                  <c:v>2.2783450359677277</c:v>
                </c:pt>
                <c:pt idx="5">
                  <c:v>2.6160000000000001</c:v>
                </c:pt>
                <c:pt idx="6">
                  <c:v>2.4959999999999996</c:v>
                </c:pt>
                <c:pt idx="7">
                  <c:v>1.7051613239510033</c:v>
                </c:pt>
                <c:pt idx="8">
                  <c:v>2.7359999999999998</c:v>
                </c:pt>
                <c:pt idx="9">
                  <c:v>2.88</c:v>
                </c:pt>
                <c:pt idx="10">
                  <c:v>2.94</c:v>
                </c:pt>
                <c:pt idx="11">
                  <c:v>2.4327878171118722</c:v>
                </c:pt>
                <c:pt idx="12">
                  <c:v>3.5744455445544552</c:v>
                </c:pt>
                <c:pt idx="13">
                  <c:v>2.5980881224177486</c:v>
                </c:pt>
                <c:pt idx="14">
                  <c:v>3.024</c:v>
                </c:pt>
                <c:pt idx="15">
                  <c:v>4.019899608786865</c:v>
                </c:pt>
                <c:pt idx="16">
                  <c:v>3.0656449649475865</c:v>
                </c:pt>
                <c:pt idx="17">
                  <c:v>2.3279999999999998</c:v>
                </c:pt>
                <c:pt idx="18">
                  <c:v>3.036</c:v>
                </c:pt>
                <c:pt idx="19">
                  <c:v>2.6238598384828622</c:v>
                </c:pt>
                <c:pt idx="20">
                  <c:v>2.1360000000000001</c:v>
                </c:pt>
                <c:pt idx="21">
                  <c:v>2.3879999999999999</c:v>
                </c:pt>
                <c:pt idx="22">
                  <c:v>2.58</c:v>
                </c:pt>
                <c:pt idx="23">
                  <c:v>2.2080000000000002</c:v>
                </c:pt>
                <c:pt idx="24">
                  <c:v>1.6907999999999999</c:v>
                </c:pt>
                <c:pt idx="25">
                  <c:v>1.98</c:v>
                </c:pt>
                <c:pt idx="26">
                  <c:v>2.7359999999999998</c:v>
                </c:pt>
                <c:pt idx="27">
                  <c:v>1.6319999999999999</c:v>
                </c:pt>
                <c:pt idx="28">
                  <c:v>2.6520000000000001</c:v>
                </c:pt>
                <c:pt idx="29">
                  <c:v>2.0759999999999996</c:v>
                </c:pt>
                <c:pt idx="30">
                  <c:v>2.4239999999999999</c:v>
                </c:pt>
                <c:pt idx="31">
                  <c:v>1.8959999999999999</c:v>
                </c:pt>
                <c:pt idx="32">
                  <c:v>2.4695999999999998</c:v>
                </c:pt>
                <c:pt idx="33">
                  <c:v>2.0484</c:v>
                </c:pt>
                <c:pt idx="34">
                  <c:v>2.6280000000000001</c:v>
                </c:pt>
                <c:pt idx="35">
                  <c:v>3.3479999999999999</c:v>
                </c:pt>
                <c:pt idx="36">
                  <c:v>2.0640000000000001</c:v>
                </c:pt>
                <c:pt idx="37">
                  <c:v>5.8353499115080814</c:v>
                </c:pt>
                <c:pt idx="38">
                  <c:v>3.84</c:v>
                </c:pt>
                <c:pt idx="39">
                  <c:v>2.1120000000000001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14816"/>
        <c:axId val="84116608"/>
      </c:barChart>
      <c:catAx>
        <c:axId val="84114816"/>
        <c:scaling>
          <c:orientation val="minMax"/>
        </c:scaling>
        <c:delete val="0"/>
        <c:axPos val="b"/>
        <c:majorTickMark val="out"/>
        <c:minorTickMark val="none"/>
        <c:tickLblPos val="nextTo"/>
        <c:crossAx val="84116608"/>
        <c:crosses val="autoZero"/>
        <c:auto val="1"/>
        <c:lblAlgn val="ctr"/>
        <c:lblOffset val="100"/>
        <c:noMultiLvlLbl val="0"/>
      </c:catAx>
      <c:valAx>
        <c:axId val="84116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114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Veeteenuse hind ettevõtetele seisuga 30.06.2013(ilma km-ta)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'ettevõtete vee ja kanali hind'!$B$1:$B$2</c:f>
              <c:strCache>
                <c:ptCount val="1"/>
                <c:pt idx="0">
                  <c:v>Vee tarbimine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3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Haapsalu Veevärk AS*</c:v>
                </c:pt>
                <c:pt idx="4">
                  <c:v>Iivakivi AS</c:v>
                </c:pt>
                <c:pt idx="5">
                  <c:v>Järvakandi Komm.OÜ</c:v>
                </c:pt>
                <c:pt idx="6">
                  <c:v>Järve Biopuhastus OÜ</c:v>
                </c:pt>
                <c:pt idx="7">
                  <c:v>Jõgeva Veevärk OÜ</c:v>
                </c:pt>
                <c:pt idx="8">
                  <c:v>Kadrina Soojus AS</c:v>
                </c:pt>
                <c:pt idx="9">
                  <c:v>Kärdla Veevärk AS*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Kiviõli Vesi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AS*</c:v>
                </c:pt>
                <c:pt idx="16">
                  <c:v>Lahevesi AS</c:v>
                </c:pt>
                <c:pt idx="17">
                  <c:v>Matsalu Veevärk AS</c:v>
                </c:pt>
                <c:pt idx="18">
                  <c:v>Paide Vesi AS*</c:v>
                </c:pt>
                <c:pt idx="19">
                  <c:v>Paldiski Linnahoolduse  OÜ**</c:v>
                </c:pt>
                <c:pt idx="20">
                  <c:v>Pärnu Vesi AS**</c:v>
                </c:pt>
                <c:pt idx="21">
                  <c:v>Põltsamaa Varahalduse OÜ</c:v>
                </c:pt>
                <c:pt idx="22">
                  <c:v>Põlva Vesi  AS</c:v>
                </c:pt>
                <c:pt idx="23">
                  <c:v>Rakvere Vesi AS**</c:v>
                </c:pt>
                <c:pt idx="24">
                  <c:v>Rapla Vesi AS</c:v>
                </c:pt>
                <c:pt idx="25">
                  <c:v>Saku Maja AS</c:v>
                </c:pt>
                <c:pt idx="26">
                  <c:v>Sillamäe Veevärk AS</c:v>
                </c:pt>
                <c:pt idx="27">
                  <c:v>Strantum OÜ</c:v>
                </c:pt>
                <c:pt idx="28">
                  <c:v>Tallinna Vesi AS</c:v>
                </c:pt>
                <c:pt idx="29">
                  <c:v>Tapa Vesi OÜ</c:v>
                </c:pt>
                <c:pt idx="30">
                  <c:v>Tartu Veevärk AS</c:v>
                </c:pt>
                <c:pt idx="31">
                  <c:v>Tõrva Veejõud OÜ</c:v>
                </c:pt>
                <c:pt idx="32">
                  <c:v>Türi Vesi OÜ</c:v>
                </c:pt>
                <c:pt idx="33">
                  <c:v>Valga Vesi AS</c:v>
                </c:pt>
                <c:pt idx="34">
                  <c:v>Velko AV OÜ*</c:v>
                </c:pt>
                <c:pt idx="35">
                  <c:v>Vändra</c:v>
                </c:pt>
                <c:pt idx="36">
                  <c:v>Vihula valla Veevärk OÜ</c:v>
                </c:pt>
                <c:pt idx="37">
                  <c:v>Viimsi Vesi AS**</c:v>
                </c:pt>
                <c:pt idx="38">
                  <c:v>Viljandi Veevärk AS</c:v>
                </c:pt>
                <c:pt idx="41">
                  <c:v>* -keskmestatud hind</c:v>
                </c:pt>
                <c:pt idx="42">
                  <c:v>**-põhipiirkonna hind</c:v>
                </c:pt>
              </c:strCache>
            </c:strRef>
          </c:cat>
          <c:val>
            <c:numRef>
              <c:f>'ettevõtete vee ja kanali hind'!$B$3:$B$47</c:f>
            </c:numRef>
          </c:val>
        </c:ser>
        <c:ser>
          <c:idx val="1"/>
          <c:order val="1"/>
          <c:tx>
            <c:strRef>
              <c:f>'ettevõtete vee ja kanali hind'!$C$1:$C$2</c:f>
              <c:strCache>
                <c:ptCount val="1"/>
                <c:pt idx="0">
                  <c:v>Vee tarbimine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3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Haapsalu Veevärk AS*</c:v>
                </c:pt>
                <c:pt idx="4">
                  <c:v>Iivakivi AS</c:v>
                </c:pt>
                <c:pt idx="5">
                  <c:v>Järvakandi Komm.OÜ</c:v>
                </c:pt>
                <c:pt idx="6">
                  <c:v>Järve Biopuhastus OÜ</c:v>
                </c:pt>
                <c:pt idx="7">
                  <c:v>Jõgeva Veevärk OÜ</c:v>
                </c:pt>
                <c:pt idx="8">
                  <c:v>Kadrina Soojus AS</c:v>
                </c:pt>
                <c:pt idx="9">
                  <c:v>Kärdla Veevärk AS*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Kiviõli Vesi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AS*</c:v>
                </c:pt>
                <c:pt idx="16">
                  <c:v>Lahevesi AS</c:v>
                </c:pt>
                <c:pt idx="17">
                  <c:v>Matsalu Veevärk AS</c:v>
                </c:pt>
                <c:pt idx="18">
                  <c:v>Paide Vesi AS*</c:v>
                </c:pt>
                <c:pt idx="19">
                  <c:v>Paldiski Linnahoolduse  OÜ**</c:v>
                </c:pt>
                <c:pt idx="20">
                  <c:v>Pärnu Vesi AS**</c:v>
                </c:pt>
                <c:pt idx="21">
                  <c:v>Põltsamaa Varahalduse OÜ</c:v>
                </c:pt>
                <c:pt idx="22">
                  <c:v>Põlva Vesi  AS</c:v>
                </c:pt>
                <c:pt idx="23">
                  <c:v>Rakvere Vesi AS**</c:v>
                </c:pt>
                <c:pt idx="24">
                  <c:v>Rapla Vesi AS</c:v>
                </c:pt>
                <c:pt idx="25">
                  <c:v>Saku Maja AS</c:v>
                </c:pt>
                <c:pt idx="26">
                  <c:v>Sillamäe Veevärk AS</c:v>
                </c:pt>
                <c:pt idx="27">
                  <c:v>Strantum OÜ</c:v>
                </c:pt>
                <c:pt idx="28">
                  <c:v>Tallinna Vesi AS</c:v>
                </c:pt>
                <c:pt idx="29">
                  <c:v>Tapa Vesi OÜ</c:v>
                </c:pt>
                <c:pt idx="30">
                  <c:v>Tartu Veevärk AS</c:v>
                </c:pt>
                <c:pt idx="31">
                  <c:v>Tõrva Veejõud OÜ</c:v>
                </c:pt>
                <c:pt idx="32">
                  <c:v>Türi Vesi OÜ</c:v>
                </c:pt>
                <c:pt idx="33">
                  <c:v>Valga Vesi AS</c:v>
                </c:pt>
                <c:pt idx="34">
                  <c:v>Velko AV OÜ*</c:v>
                </c:pt>
                <c:pt idx="35">
                  <c:v>Vändra</c:v>
                </c:pt>
                <c:pt idx="36">
                  <c:v>Vihula valla Veevärk OÜ</c:v>
                </c:pt>
                <c:pt idx="37">
                  <c:v>Viimsi Vesi AS**</c:v>
                </c:pt>
                <c:pt idx="38">
                  <c:v>Viljandi Veevärk AS</c:v>
                </c:pt>
                <c:pt idx="41">
                  <c:v>* -keskmestatud hind</c:v>
                </c:pt>
                <c:pt idx="42">
                  <c:v>**-põhipiirkonna hind</c:v>
                </c:pt>
              </c:strCache>
            </c:strRef>
          </c:cat>
          <c:val>
            <c:numRef>
              <c:f>'ettevõtete vee ja kanali hind'!$C$3:$C$47</c:f>
            </c:numRef>
          </c:val>
        </c:ser>
        <c:ser>
          <c:idx val="2"/>
          <c:order val="2"/>
          <c:tx>
            <c:strRef>
              <c:f>'ettevõtete vee ja kanali hind'!$D$1:$D$2</c:f>
              <c:strCache>
                <c:ptCount val="1"/>
                <c:pt idx="0">
                  <c:v>Vee tarbimine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3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Haapsalu Veevärk AS*</c:v>
                </c:pt>
                <c:pt idx="4">
                  <c:v>Iivakivi AS</c:v>
                </c:pt>
                <c:pt idx="5">
                  <c:v>Järvakandi Komm.OÜ</c:v>
                </c:pt>
                <c:pt idx="6">
                  <c:v>Järve Biopuhastus OÜ</c:v>
                </c:pt>
                <c:pt idx="7">
                  <c:v>Jõgeva Veevärk OÜ</c:v>
                </c:pt>
                <c:pt idx="8">
                  <c:v>Kadrina Soojus AS</c:v>
                </c:pt>
                <c:pt idx="9">
                  <c:v>Kärdla Veevärk AS*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Kiviõli Vesi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AS*</c:v>
                </c:pt>
                <c:pt idx="16">
                  <c:v>Lahevesi AS</c:v>
                </c:pt>
                <c:pt idx="17">
                  <c:v>Matsalu Veevärk AS</c:v>
                </c:pt>
                <c:pt idx="18">
                  <c:v>Paide Vesi AS*</c:v>
                </c:pt>
                <c:pt idx="19">
                  <c:v>Paldiski Linnahoolduse  OÜ**</c:v>
                </c:pt>
                <c:pt idx="20">
                  <c:v>Pärnu Vesi AS**</c:v>
                </c:pt>
                <c:pt idx="21">
                  <c:v>Põltsamaa Varahalduse OÜ</c:v>
                </c:pt>
                <c:pt idx="22">
                  <c:v>Põlva Vesi  AS</c:v>
                </c:pt>
                <c:pt idx="23">
                  <c:v>Rakvere Vesi AS**</c:v>
                </c:pt>
                <c:pt idx="24">
                  <c:v>Rapla Vesi AS</c:v>
                </c:pt>
                <c:pt idx="25">
                  <c:v>Saku Maja AS</c:v>
                </c:pt>
                <c:pt idx="26">
                  <c:v>Sillamäe Veevärk AS</c:v>
                </c:pt>
                <c:pt idx="27">
                  <c:v>Strantum OÜ</c:v>
                </c:pt>
                <c:pt idx="28">
                  <c:v>Tallinna Vesi AS</c:v>
                </c:pt>
                <c:pt idx="29">
                  <c:v>Tapa Vesi OÜ</c:v>
                </c:pt>
                <c:pt idx="30">
                  <c:v>Tartu Veevärk AS</c:v>
                </c:pt>
                <c:pt idx="31">
                  <c:v>Tõrva Veejõud OÜ</c:v>
                </c:pt>
                <c:pt idx="32">
                  <c:v>Türi Vesi OÜ</c:v>
                </c:pt>
                <c:pt idx="33">
                  <c:v>Valga Vesi AS</c:v>
                </c:pt>
                <c:pt idx="34">
                  <c:v>Velko AV OÜ*</c:v>
                </c:pt>
                <c:pt idx="35">
                  <c:v>Vändra</c:v>
                </c:pt>
                <c:pt idx="36">
                  <c:v>Vihula valla Veevärk OÜ</c:v>
                </c:pt>
                <c:pt idx="37">
                  <c:v>Viimsi Vesi AS**</c:v>
                </c:pt>
                <c:pt idx="38">
                  <c:v>Viljandi Veevärk AS</c:v>
                </c:pt>
                <c:pt idx="41">
                  <c:v>* -keskmestatud hind</c:v>
                </c:pt>
                <c:pt idx="42">
                  <c:v>**-põhipiirkonna hind</c:v>
                </c:pt>
              </c:strCache>
            </c:strRef>
          </c:cat>
          <c:val>
            <c:numRef>
              <c:f>'ettevõtete vee ja kanali hind'!$D$3:$D$47</c:f>
            </c:numRef>
          </c:val>
        </c:ser>
        <c:ser>
          <c:idx val="3"/>
          <c:order val="3"/>
          <c:tx>
            <c:strRef>
              <c:f>'ettevõtete vee ja kanali hind'!$E$1:$E$2</c:f>
              <c:strCache>
                <c:ptCount val="1"/>
                <c:pt idx="0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3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Haapsalu Veevärk AS*</c:v>
                </c:pt>
                <c:pt idx="4">
                  <c:v>Iivakivi AS</c:v>
                </c:pt>
                <c:pt idx="5">
                  <c:v>Järvakandi Komm.OÜ</c:v>
                </c:pt>
                <c:pt idx="6">
                  <c:v>Järve Biopuhastus OÜ</c:v>
                </c:pt>
                <c:pt idx="7">
                  <c:v>Jõgeva Veevärk OÜ</c:v>
                </c:pt>
                <c:pt idx="8">
                  <c:v>Kadrina Soojus AS</c:v>
                </c:pt>
                <c:pt idx="9">
                  <c:v>Kärdla Veevärk AS*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Kiviõli Vesi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AS*</c:v>
                </c:pt>
                <c:pt idx="16">
                  <c:v>Lahevesi AS</c:v>
                </c:pt>
                <c:pt idx="17">
                  <c:v>Matsalu Veevärk AS</c:v>
                </c:pt>
                <c:pt idx="18">
                  <c:v>Paide Vesi AS*</c:v>
                </c:pt>
                <c:pt idx="19">
                  <c:v>Paldiski Linnahoolduse  OÜ**</c:v>
                </c:pt>
                <c:pt idx="20">
                  <c:v>Pärnu Vesi AS**</c:v>
                </c:pt>
                <c:pt idx="21">
                  <c:v>Põltsamaa Varahalduse OÜ</c:v>
                </c:pt>
                <c:pt idx="22">
                  <c:v>Põlva Vesi  AS</c:v>
                </c:pt>
                <c:pt idx="23">
                  <c:v>Rakvere Vesi AS**</c:v>
                </c:pt>
                <c:pt idx="24">
                  <c:v>Rapla Vesi AS</c:v>
                </c:pt>
                <c:pt idx="25">
                  <c:v>Saku Maja AS</c:v>
                </c:pt>
                <c:pt idx="26">
                  <c:v>Sillamäe Veevärk AS</c:v>
                </c:pt>
                <c:pt idx="27">
                  <c:v>Strantum OÜ</c:v>
                </c:pt>
                <c:pt idx="28">
                  <c:v>Tallinna Vesi AS</c:v>
                </c:pt>
                <c:pt idx="29">
                  <c:v>Tapa Vesi OÜ</c:v>
                </c:pt>
                <c:pt idx="30">
                  <c:v>Tartu Veevärk AS</c:v>
                </c:pt>
                <c:pt idx="31">
                  <c:v>Tõrva Veejõud OÜ</c:v>
                </c:pt>
                <c:pt idx="32">
                  <c:v>Türi Vesi OÜ</c:v>
                </c:pt>
                <c:pt idx="33">
                  <c:v>Valga Vesi AS</c:v>
                </c:pt>
                <c:pt idx="34">
                  <c:v>Velko AV OÜ*</c:v>
                </c:pt>
                <c:pt idx="35">
                  <c:v>Vändra</c:v>
                </c:pt>
                <c:pt idx="36">
                  <c:v>Vihula valla Veevärk OÜ</c:v>
                </c:pt>
                <c:pt idx="37">
                  <c:v>Viimsi Vesi AS**</c:v>
                </c:pt>
                <c:pt idx="38">
                  <c:v>Viljandi Veevärk AS</c:v>
                </c:pt>
                <c:pt idx="41">
                  <c:v>* -keskmestatud hind</c:v>
                </c:pt>
                <c:pt idx="42">
                  <c:v>**-põhipiirkonna hind</c:v>
                </c:pt>
              </c:strCache>
            </c:strRef>
          </c:cat>
          <c:val>
            <c:numRef>
              <c:f>'ettevõtete vee ja kanali hind'!$E$3:$E$47</c:f>
            </c:numRef>
          </c:val>
        </c:ser>
        <c:ser>
          <c:idx val="4"/>
          <c:order val="4"/>
          <c:tx>
            <c:strRef>
              <c:f>'ettevõtete vee ja kanali hind'!$F$1:$F$2</c:f>
              <c:strCache>
                <c:ptCount val="1"/>
                <c:pt idx="0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3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Haapsalu Veevärk AS*</c:v>
                </c:pt>
                <c:pt idx="4">
                  <c:v>Iivakivi AS</c:v>
                </c:pt>
                <c:pt idx="5">
                  <c:v>Järvakandi Komm.OÜ</c:v>
                </c:pt>
                <c:pt idx="6">
                  <c:v>Järve Biopuhastus OÜ</c:v>
                </c:pt>
                <c:pt idx="7">
                  <c:v>Jõgeva Veevärk OÜ</c:v>
                </c:pt>
                <c:pt idx="8">
                  <c:v>Kadrina Soojus AS</c:v>
                </c:pt>
                <c:pt idx="9">
                  <c:v>Kärdla Veevärk AS*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Kiviõli Vesi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AS*</c:v>
                </c:pt>
                <c:pt idx="16">
                  <c:v>Lahevesi AS</c:v>
                </c:pt>
                <c:pt idx="17">
                  <c:v>Matsalu Veevärk AS</c:v>
                </c:pt>
                <c:pt idx="18">
                  <c:v>Paide Vesi AS*</c:v>
                </c:pt>
                <c:pt idx="19">
                  <c:v>Paldiski Linnahoolduse  OÜ**</c:v>
                </c:pt>
                <c:pt idx="20">
                  <c:v>Pärnu Vesi AS**</c:v>
                </c:pt>
                <c:pt idx="21">
                  <c:v>Põltsamaa Varahalduse OÜ</c:v>
                </c:pt>
                <c:pt idx="22">
                  <c:v>Põlva Vesi  AS</c:v>
                </c:pt>
                <c:pt idx="23">
                  <c:v>Rakvere Vesi AS**</c:v>
                </c:pt>
                <c:pt idx="24">
                  <c:v>Rapla Vesi AS</c:v>
                </c:pt>
                <c:pt idx="25">
                  <c:v>Saku Maja AS</c:v>
                </c:pt>
                <c:pt idx="26">
                  <c:v>Sillamäe Veevärk AS</c:v>
                </c:pt>
                <c:pt idx="27">
                  <c:v>Strantum OÜ</c:v>
                </c:pt>
                <c:pt idx="28">
                  <c:v>Tallinna Vesi AS</c:v>
                </c:pt>
                <c:pt idx="29">
                  <c:v>Tapa Vesi OÜ</c:v>
                </c:pt>
                <c:pt idx="30">
                  <c:v>Tartu Veevärk AS</c:v>
                </c:pt>
                <c:pt idx="31">
                  <c:v>Tõrva Veejõud OÜ</c:v>
                </c:pt>
                <c:pt idx="32">
                  <c:v>Türi Vesi OÜ</c:v>
                </c:pt>
                <c:pt idx="33">
                  <c:v>Valga Vesi AS</c:v>
                </c:pt>
                <c:pt idx="34">
                  <c:v>Velko AV OÜ*</c:v>
                </c:pt>
                <c:pt idx="35">
                  <c:v>Vändra</c:v>
                </c:pt>
                <c:pt idx="36">
                  <c:v>Vihula valla Veevärk OÜ</c:v>
                </c:pt>
                <c:pt idx="37">
                  <c:v>Viimsi Vesi AS**</c:v>
                </c:pt>
                <c:pt idx="38">
                  <c:v>Viljandi Veevärk AS</c:v>
                </c:pt>
                <c:pt idx="41">
                  <c:v>* -keskmestatud hind</c:v>
                </c:pt>
                <c:pt idx="42">
                  <c:v>**-põhipiirkonna hind</c:v>
                </c:pt>
              </c:strCache>
            </c:strRef>
          </c:cat>
          <c:val>
            <c:numRef>
              <c:f>'ettevõtete vee ja kanali hind'!$F$3:$F$47</c:f>
            </c:numRef>
          </c:val>
        </c:ser>
        <c:ser>
          <c:idx val="5"/>
          <c:order val="5"/>
          <c:tx>
            <c:strRef>
              <c:f>'ettevõtete vee ja kanali hind'!$G$1:$G$2</c:f>
              <c:strCache>
                <c:ptCount val="1"/>
                <c:pt idx="0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3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Haapsalu Veevärk AS*</c:v>
                </c:pt>
                <c:pt idx="4">
                  <c:v>Iivakivi AS</c:v>
                </c:pt>
                <c:pt idx="5">
                  <c:v>Järvakandi Komm.OÜ</c:v>
                </c:pt>
                <c:pt idx="6">
                  <c:v>Järve Biopuhastus OÜ</c:v>
                </c:pt>
                <c:pt idx="7">
                  <c:v>Jõgeva Veevärk OÜ</c:v>
                </c:pt>
                <c:pt idx="8">
                  <c:v>Kadrina Soojus AS</c:v>
                </c:pt>
                <c:pt idx="9">
                  <c:v>Kärdla Veevärk AS*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Kiviõli Vesi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AS*</c:v>
                </c:pt>
                <c:pt idx="16">
                  <c:v>Lahevesi AS</c:v>
                </c:pt>
                <c:pt idx="17">
                  <c:v>Matsalu Veevärk AS</c:v>
                </c:pt>
                <c:pt idx="18">
                  <c:v>Paide Vesi AS*</c:v>
                </c:pt>
                <c:pt idx="19">
                  <c:v>Paldiski Linnahoolduse  OÜ**</c:v>
                </c:pt>
                <c:pt idx="20">
                  <c:v>Pärnu Vesi AS**</c:v>
                </c:pt>
                <c:pt idx="21">
                  <c:v>Põltsamaa Varahalduse OÜ</c:v>
                </c:pt>
                <c:pt idx="22">
                  <c:v>Põlva Vesi  AS</c:v>
                </c:pt>
                <c:pt idx="23">
                  <c:v>Rakvere Vesi AS**</c:v>
                </c:pt>
                <c:pt idx="24">
                  <c:v>Rapla Vesi AS</c:v>
                </c:pt>
                <c:pt idx="25">
                  <c:v>Saku Maja AS</c:v>
                </c:pt>
                <c:pt idx="26">
                  <c:v>Sillamäe Veevärk AS</c:v>
                </c:pt>
                <c:pt idx="27">
                  <c:v>Strantum OÜ</c:v>
                </c:pt>
                <c:pt idx="28">
                  <c:v>Tallinna Vesi AS</c:v>
                </c:pt>
                <c:pt idx="29">
                  <c:v>Tapa Vesi OÜ</c:v>
                </c:pt>
                <c:pt idx="30">
                  <c:v>Tartu Veevärk AS</c:v>
                </c:pt>
                <c:pt idx="31">
                  <c:v>Tõrva Veejõud OÜ</c:v>
                </c:pt>
                <c:pt idx="32">
                  <c:v>Türi Vesi OÜ</c:v>
                </c:pt>
                <c:pt idx="33">
                  <c:v>Valga Vesi AS</c:v>
                </c:pt>
                <c:pt idx="34">
                  <c:v>Velko AV OÜ*</c:v>
                </c:pt>
                <c:pt idx="35">
                  <c:v>Vändra</c:v>
                </c:pt>
                <c:pt idx="36">
                  <c:v>Vihula valla Veevärk OÜ</c:v>
                </c:pt>
                <c:pt idx="37">
                  <c:v>Viimsi Vesi AS**</c:v>
                </c:pt>
                <c:pt idx="38">
                  <c:v>Viljandi Veevärk AS</c:v>
                </c:pt>
                <c:pt idx="41">
                  <c:v>* -keskmestatud hind</c:v>
                </c:pt>
                <c:pt idx="42">
                  <c:v>**-põhipiirkonna hind</c:v>
                </c:pt>
              </c:strCache>
            </c:strRef>
          </c:cat>
          <c:val>
            <c:numRef>
              <c:f>'ettevõtete vee ja kanali hind'!$G$3:$G$47</c:f>
            </c:numRef>
          </c:val>
        </c:ser>
        <c:ser>
          <c:idx val="6"/>
          <c:order val="6"/>
          <c:tx>
            <c:strRef>
              <c:f>'ettevõtete vee ja kanali hind'!$H$1:$H$2</c:f>
              <c:strCache>
                <c:ptCount val="1"/>
                <c:pt idx="0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3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Haapsalu Veevärk AS*</c:v>
                </c:pt>
                <c:pt idx="4">
                  <c:v>Iivakivi AS</c:v>
                </c:pt>
                <c:pt idx="5">
                  <c:v>Järvakandi Komm.OÜ</c:v>
                </c:pt>
                <c:pt idx="6">
                  <c:v>Järve Biopuhastus OÜ</c:v>
                </c:pt>
                <c:pt idx="7">
                  <c:v>Jõgeva Veevärk OÜ</c:v>
                </c:pt>
                <c:pt idx="8">
                  <c:v>Kadrina Soojus AS</c:v>
                </c:pt>
                <c:pt idx="9">
                  <c:v>Kärdla Veevärk AS*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Kiviõli Vesi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AS*</c:v>
                </c:pt>
                <c:pt idx="16">
                  <c:v>Lahevesi AS</c:v>
                </c:pt>
                <c:pt idx="17">
                  <c:v>Matsalu Veevärk AS</c:v>
                </c:pt>
                <c:pt idx="18">
                  <c:v>Paide Vesi AS*</c:v>
                </c:pt>
                <c:pt idx="19">
                  <c:v>Paldiski Linnahoolduse  OÜ**</c:v>
                </c:pt>
                <c:pt idx="20">
                  <c:v>Pärnu Vesi AS**</c:v>
                </c:pt>
                <c:pt idx="21">
                  <c:v>Põltsamaa Varahalduse OÜ</c:v>
                </c:pt>
                <c:pt idx="22">
                  <c:v>Põlva Vesi  AS</c:v>
                </c:pt>
                <c:pt idx="23">
                  <c:v>Rakvere Vesi AS**</c:v>
                </c:pt>
                <c:pt idx="24">
                  <c:v>Rapla Vesi AS</c:v>
                </c:pt>
                <c:pt idx="25">
                  <c:v>Saku Maja AS</c:v>
                </c:pt>
                <c:pt idx="26">
                  <c:v>Sillamäe Veevärk AS</c:v>
                </c:pt>
                <c:pt idx="27">
                  <c:v>Strantum OÜ</c:v>
                </c:pt>
                <c:pt idx="28">
                  <c:v>Tallinna Vesi AS</c:v>
                </c:pt>
                <c:pt idx="29">
                  <c:v>Tapa Vesi OÜ</c:v>
                </c:pt>
                <c:pt idx="30">
                  <c:v>Tartu Veevärk AS</c:v>
                </c:pt>
                <c:pt idx="31">
                  <c:v>Tõrva Veejõud OÜ</c:v>
                </c:pt>
                <c:pt idx="32">
                  <c:v>Türi Vesi OÜ</c:v>
                </c:pt>
                <c:pt idx="33">
                  <c:v>Valga Vesi AS</c:v>
                </c:pt>
                <c:pt idx="34">
                  <c:v>Velko AV OÜ*</c:v>
                </c:pt>
                <c:pt idx="35">
                  <c:v>Vändra</c:v>
                </c:pt>
                <c:pt idx="36">
                  <c:v>Vihula valla Veevärk OÜ</c:v>
                </c:pt>
                <c:pt idx="37">
                  <c:v>Viimsi Vesi AS**</c:v>
                </c:pt>
                <c:pt idx="38">
                  <c:v>Viljandi Veevärk AS</c:v>
                </c:pt>
                <c:pt idx="41">
                  <c:v>* -keskmestatud hind</c:v>
                </c:pt>
                <c:pt idx="42">
                  <c:v>**-põhipiirkonna hind</c:v>
                </c:pt>
              </c:strCache>
            </c:strRef>
          </c:cat>
          <c:val>
            <c:numRef>
              <c:f>'ettevõtete vee ja kanali hind'!$H$3:$H$47</c:f>
            </c:numRef>
          </c:val>
        </c:ser>
        <c:ser>
          <c:idx val="7"/>
          <c:order val="7"/>
          <c:tx>
            <c:strRef>
              <c:f>'ettevõtete vee ja kanali hind'!$I$1:$I$2</c:f>
              <c:strCache>
                <c:ptCount val="1"/>
                <c:pt idx="0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3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Haapsalu Veevärk AS*</c:v>
                </c:pt>
                <c:pt idx="4">
                  <c:v>Iivakivi AS</c:v>
                </c:pt>
                <c:pt idx="5">
                  <c:v>Järvakandi Komm.OÜ</c:v>
                </c:pt>
                <c:pt idx="6">
                  <c:v>Järve Biopuhastus OÜ</c:v>
                </c:pt>
                <c:pt idx="7">
                  <c:v>Jõgeva Veevärk OÜ</c:v>
                </c:pt>
                <c:pt idx="8">
                  <c:v>Kadrina Soojus AS</c:v>
                </c:pt>
                <c:pt idx="9">
                  <c:v>Kärdla Veevärk AS*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Kiviõli Vesi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AS*</c:v>
                </c:pt>
                <c:pt idx="16">
                  <c:v>Lahevesi AS</c:v>
                </c:pt>
                <c:pt idx="17">
                  <c:v>Matsalu Veevärk AS</c:v>
                </c:pt>
                <c:pt idx="18">
                  <c:v>Paide Vesi AS*</c:v>
                </c:pt>
                <c:pt idx="19">
                  <c:v>Paldiski Linnahoolduse  OÜ**</c:v>
                </c:pt>
                <c:pt idx="20">
                  <c:v>Pärnu Vesi AS**</c:v>
                </c:pt>
                <c:pt idx="21">
                  <c:v>Põltsamaa Varahalduse OÜ</c:v>
                </c:pt>
                <c:pt idx="22">
                  <c:v>Põlva Vesi  AS</c:v>
                </c:pt>
                <c:pt idx="23">
                  <c:v>Rakvere Vesi AS**</c:v>
                </c:pt>
                <c:pt idx="24">
                  <c:v>Rapla Vesi AS</c:v>
                </c:pt>
                <c:pt idx="25">
                  <c:v>Saku Maja AS</c:v>
                </c:pt>
                <c:pt idx="26">
                  <c:v>Sillamäe Veevärk AS</c:v>
                </c:pt>
                <c:pt idx="27">
                  <c:v>Strantum OÜ</c:v>
                </c:pt>
                <c:pt idx="28">
                  <c:v>Tallinna Vesi AS</c:v>
                </c:pt>
                <c:pt idx="29">
                  <c:v>Tapa Vesi OÜ</c:v>
                </c:pt>
                <c:pt idx="30">
                  <c:v>Tartu Veevärk AS</c:v>
                </c:pt>
                <c:pt idx="31">
                  <c:v>Tõrva Veejõud OÜ</c:v>
                </c:pt>
                <c:pt idx="32">
                  <c:v>Türi Vesi OÜ</c:v>
                </c:pt>
                <c:pt idx="33">
                  <c:v>Valga Vesi AS</c:v>
                </c:pt>
                <c:pt idx="34">
                  <c:v>Velko AV OÜ*</c:v>
                </c:pt>
                <c:pt idx="35">
                  <c:v>Vändra</c:v>
                </c:pt>
                <c:pt idx="36">
                  <c:v>Vihula valla Veevärk OÜ</c:v>
                </c:pt>
                <c:pt idx="37">
                  <c:v>Viimsi Vesi AS**</c:v>
                </c:pt>
                <c:pt idx="38">
                  <c:v>Viljandi Veevärk AS</c:v>
                </c:pt>
                <c:pt idx="41">
                  <c:v>* -keskmestatud hind</c:v>
                </c:pt>
                <c:pt idx="42">
                  <c:v>**-põhipiirkonna hind</c:v>
                </c:pt>
              </c:strCache>
            </c:strRef>
          </c:cat>
          <c:val>
            <c:numRef>
              <c:f>'ettevõtete vee ja kanali hind'!$I$3:$I$47</c:f>
            </c:numRef>
          </c:val>
        </c:ser>
        <c:ser>
          <c:idx val="8"/>
          <c:order val="8"/>
          <c:tx>
            <c:strRef>
              <c:f>'ettevõtete vee ja kanali hind'!$J$1:$J$2</c:f>
              <c:strCache>
                <c:ptCount val="1"/>
                <c:pt idx="0">
                  <c:v>Vee hind €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3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Haapsalu Veevärk AS*</c:v>
                </c:pt>
                <c:pt idx="4">
                  <c:v>Iivakivi AS</c:v>
                </c:pt>
                <c:pt idx="5">
                  <c:v>Järvakandi Komm.OÜ</c:v>
                </c:pt>
                <c:pt idx="6">
                  <c:v>Järve Biopuhastus OÜ</c:v>
                </c:pt>
                <c:pt idx="7">
                  <c:v>Jõgeva Veevärk OÜ</c:v>
                </c:pt>
                <c:pt idx="8">
                  <c:v>Kadrina Soojus AS</c:v>
                </c:pt>
                <c:pt idx="9">
                  <c:v>Kärdla Veevärk AS*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Kiviõli Vesi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AS*</c:v>
                </c:pt>
                <c:pt idx="16">
                  <c:v>Lahevesi AS</c:v>
                </c:pt>
                <c:pt idx="17">
                  <c:v>Matsalu Veevärk AS</c:v>
                </c:pt>
                <c:pt idx="18">
                  <c:v>Paide Vesi AS*</c:v>
                </c:pt>
                <c:pt idx="19">
                  <c:v>Paldiski Linnahoolduse  OÜ**</c:v>
                </c:pt>
                <c:pt idx="20">
                  <c:v>Pärnu Vesi AS**</c:v>
                </c:pt>
                <c:pt idx="21">
                  <c:v>Põltsamaa Varahalduse OÜ</c:v>
                </c:pt>
                <c:pt idx="22">
                  <c:v>Põlva Vesi  AS</c:v>
                </c:pt>
                <c:pt idx="23">
                  <c:v>Rakvere Vesi AS**</c:v>
                </c:pt>
                <c:pt idx="24">
                  <c:v>Rapla Vesi AS</c:v>
                </c:pt>
                <c:pt idx="25">
                  <c:v>Saku Maja AS</c:v>
                </c:pt>
                <c:pt idx="26">
                  <c:v>Sillamäe Veevärk AS</c:v>
                </c:pt>
                <c:pt idx="27">
                  <c:v>Strantum OÜ</c:v>
                </c:pt>
                <c:pt idx="28">
                  <c:v>Tallinna Vesi AS</c:v>
                </c:pt>
                <c:pt idx="29">
                  <c:v>Tapa Vesi OÜ</c:v>
                </c:pt>
                <c:pt idx="30">
                  <c:v>Tartu Veevärk AS</c:v>
                </c:pt>
                <c:pt idx="31">
                  <c:v>Tõrva Veejõud OÜ</c:v>
                </c:pt>
                <c:pt idx="32">
                  <c:v>Türi Vesi OÜ</c:v>
                </c:pt>
                <c:pt idx="33">
                  <c:v>Valga Vesi AS</c:v>
                </c:pt>
                <c:pt idx="34">
                  <c:v>Velko AV OÜ*</c:v>
                </c:pt>
                <c:pt idx="35">
                  <c:v>Vändra</c:v>
                </c:pt>
                <c:pt idx="36">
                  <c:v>Vihula valla Veevärk OÜ</c:v>
                </c:pt>
                <c:pt idx="37">
                  <c:v>Viimsi Vesi AS**</c:v>
                </c:pt>
                <c:pt idx="38">
                  <c:v>Viljandi Veevärk AS</c:v>
                </c:pt>
                <c:pt idx="41">
                  <c:v>* -keskmestatud hind</c:v>
                </c:pt>
                <c:pt idx="42">
                  <c:v>**-põhipiirkonna hind</c:v>
                </c:pt>
              </c:strCache>
            </c:strRef>
          </c:cat>
          <c:val>
            <c:numRef>
              <c:f>'ettevõtete vee ja kanali hind'!$J$3:$J$47</c:f>
              <c:numCache>
                <c:formatCode>General</c:formatCode>
                <c:ptCount val="43"/>
                <c:pt idx="0">
                  <c:v>0</c:v>
                </c:pt>
                <c:pt idx="1">
                  <c:v>1.99</c:v>
                </c:pt>
                <c:pt idx="2">
                  <c:v>0.9</c:v>
                </c:pt>
                <c:pt idx="3" formatCode="0.000">
                  <c:v>0.80154772519621764</c:v>
                </c:pt>
                <c:pt idx="4">
                  <c:v>1.05</c:v>
                </c:pt>
                <c:pt idx="5">
                  <c:v>0.95</c:v>
                </c:pt>
                <c:pt idx="6">
                  <c:v>0.71</c:v>
                </c:pt>
                <c:pt idx="7">
                  <c:v>0.98</c:v>
                </c:pt>
                <c:pt idx="8">
                  <c:v>0.8</c:v>
                </c:pt>
                <c:pt idx="9">
                  <c:v>1.21</c:v>
                </c:pt>
                <c:pt idx="10">
                  <c:v>0.88</c:v>
                </c:pt>
                <c:pt idx="11">
                  <c:v>1.68</c:v>
                </c:pt>
                <c:pt idx="12">
                  <c:v>0.84</c:v>
                </c:pt>
                <c:pt idx="13">
                  <c:v>1.06</c:v>
                </c:pt>
                <c:pt idx="14">
                  <c:v>1</c:v>
                </c:pt>
                <c:pt idx="15" formatCode="0.000">
                  <c:v>0.94025494872921966</c:v>
                </c:pt>
                <c:pt idx="16">
                  <c:v>0.8</c:v>
                </c:pt>
                <c:pt idx="17">
                  <c:v>1.1100000000000001</c:v>
                </c:pt>
                <c:pt idx="18">
                  <c:v>0.76200000000000001</c:v>
                </c:pt>
                <c:pt idx="19">
                  <c:v>1.28</c:v>
                </c:pt>
                <c:pt idx="20">
                  <c:v>0.75</c:v>
                </c:pt>
                <c:pt idx="21">
                  <c:v>1.05</c:v>
                </c:pt>
                <c:pt idx="22">
                  <c:v>0.9</c:v>
                </c:pt>
                <c:pt idx="23">
                  <c:v>0.76400000000000001</c:v>
                </c:pt>
                <c:pt idx="24">
                  <c:v>0.71</c:v>
                </c:pt>
                <c:pt idx="25">
                  <c:v>1.29</c:v>
                </c:pt>
                <c:pt idx="26">
                  <c:v>0.89</c:v>
                </c:pt>
                <c:pt idx="27">
                  <c:v>1.69</c:v>
                </c:pt>
                <c:pt idx="28">
                  <c:v>2.3199999999999998</c:v>
                </c:pt>
                <c:pt idx="29">
                  <c:v>1.05</c:v>
                </c:pt>
                <c:pt idx="30">
                  <c:v>0.57999999999999996</c:v>
                </c:pt>
                <c:pt idx="31">
                  <c:v>0.70399999999999996</c:v>
                </c:pt>
                <c:pt idx="32">
                  <c:v>0.96299999999999997</c:v>
                </c:pt>
                <c:pt idx="33">
                  <c:v>1.01</c:v>
                </c:pt>
                <c:pt idx="34">
                  <c:v>0.88</c:v>
                </c:pt>
                <c:pt idx="35">
                  <c:v>0.77</c:v>
                </c:pt>
                <c:pt idx="36">
                  <c:v>0.93</c:v>
                </c:pt>
                <c:pt idx="37">
                  <c:v>1.47</c:v>
                </c:pt>
                <c:pt idx="38">
                  <c:v>0.77</c:v>
                </c:pt>
              </c:numCache>
            </c:numRef>
          </c:val>
        </c:ser>
        <c:ser>
          <c:idx val="9"/>
          <c:order val="9"/>
          <c:tx>
            <c:strRef>
              <c:f>'ettevõtete vee ja kanali hind'!$K$1:$K$2</c:f>
              <c:strCache>
                <c:ptCount val="1"/>
                <c:pt idx="0">
                  <c:v>Vee hind €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3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Haapsalu Veevärk AS*</c:v>
                </c:pt>
                <c:pt idx="4">
                  <c:v>Iivakivi AS</c:v>
                </c:pt>
                <c:pt idx="5">
                  <c:v>Järvakandi Komm.OÜ</c:v>
                </c:pt>
                <c:pt idx="6">
                  <c:v>Järve Biopuhastus OÜ</c:v>
                </c:pt>
                <c:pt idx="7">
                  <c:v>Jõgeva Veevärk OÜ</c:v>
                </c:pt>
                <c:pt idx="8">
                  <c:v>Kadrina Soojus AS</c:v>
                </c:pt>
                <c:pt idx="9">
                  <c:v>Kärdla Veevärk AS*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Kiviõli Vesi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AS*</c:v>
                </c:pt>
                <c:pt idx="16">
                  <c:v>Lahevesi AS</c:v>
                </c:pt>
                <c:pt idx="17">
                  <c:v>Matsalu Veevärk AS</c:v>
                </c:pt>
                <c:pt idx="18">
                  <c:v>Paide Vesi AS*</c:v>
                </c:pt>
                <c:pt idx="19">
                  <c:v>Paldiski Linnahoolduse  OÜ**</c:v>
                </c:pt>
                <c:pt idx="20">
                  <c:v>Pärnu Vesi AS**</c:v>
                </c:pt>
                <c:pt idx="21">
                  <c:v>Põltsamaa Varahalduse OÜ</c:v>
                </c:pt>
                <c:pt idx="22">
                  <c:v>Põlva Vesi  AS</c:v>
                </c:pt>
                <c:pt idx="23">
                  <c:v>Rakvere Vesi AS**</c:v>
                </c:pt>
                <c:pt idx="24">
                  <c:v>Rapla Vesi AS</c:v>
                </c:pt>
                <c:pt idx="25">
                  <c:v>Saku Maja AS</c:v>
                </c:pt>
                <c:pt idx="26">
                  <c:v>Sillamäe Veevärk AS</c:v>
                </c:pt>
                <c:pt idx="27">
                  <c:v>Strantum OÜ</c:v>
                </c:pt>
                <c:pt idx="28">
                  <c:v>Tallinna Vesi AS</c:v>
                </c:pt>
                <c:pt idx="29">
                  <c:v>Tapa Vesi OÜ</c:v>
                </c:pt>
                <c:pt idx="30">
                  <c:v>Tartu Veevärk AS</c:v>
                </c:pt>
                <c:pt idx="31">
                  <c:v>Tõrva Veejõud OÜ</c:v>
                </c:pt>
                <c:pt idx="32">
                  <c:v>Türi Vesi OÜ</c:v>
                </c:pt>
                <c:pt idx="33">
                  <c:v>Valga Vesi AS</c:v>
                </c:pt>
                <c:pt idx="34">
                  <c:v>Velko AV OÜ*</c:v>
                </c:pt>
                <c:pt idx="35">
                  <c:v>Vändra</c:v>
                </c:pt>
                <c:pt idx="36">
                  <c:v>Vihula valla Veevärk OÜ</c:v>
                </c:pt>
                <c:pt idx="37">
                  <c:v>Viimsi Vesi AS**</c:v>
                </c:pt>
                <c:pt idx="38">
                  <c:v>Viljandi Veevärk AS</c:v>
                </c:pt>
                <c:pt idx="41">
                  <c:v>* -keskmestatud hind</c:v>
                </c:pt>
                <c:pt idx="42">
                  <c:v>**-põhipiirkonna hind</c:v>
                </c:pt>
              </c:strCache>
            </c:strRef>
          </c:cat>
          <c:val>
            <c:numRef>
              <c:f>'ettevõtete vee ja kanali hind'!$K$3:$K$47</c:f>
            </c:numRef>
          </c:val>
        </c:ser>
        <c:ser>
          <c:idx val="10"/>
          <c:order val="10"/>
          <c:tx>
            <c:strRef>
              <c:f>'ettevõtete vee ja kanali hind'!$L$1:$L$2</c:f>
              <c:strCache>
                <c:ptCount val="1"/>
                <c:pt idx="0">
                  <c:v>Kanali hind €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3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Haapsalu Veevärk AS*</c:v>
                </c:pt>
                <c:pt idx="4">
                  <c:v>Iivakivi AS</c:v>
                </c:pt>
                <c:pt idx="5">
                  <c:v>Järvakandi Komm.OÜ</c:v>
                </c:pt>
                <c:pt idx="6">
                  <c:v>Järve Biopuhastus OÜ</c:v>
                </c:pt>
                <c:pt idx="7">
                  <c:v>Jõgeva Veevärk OÜ</c:v>
                </c:pt>
                <c:pt idx="8">
                  <c:v>Kadrina Soojus AS</c:v>
                </c:pt>
                <c:pt idx="9">
                  <c:v>Kärdla Veevärk AS*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Kiviõli Vesi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AS*</c:v>
                </c:pt>
                <c:pt idx="16">
                  <c:v>Lahevesi AS</c:v>
                </c:pt>
                <c:pt idx="17">
                  <c:v>Matsalu Veevärk AS</c:v>
                </c:pt>
                <c:pt idx="18">
                  <c:v>Paide Vesi AS*</c:v>
                </c:pt>
                <c:pt idx="19">
                  <c:v>Paldiski Linnahoolduse  OÜ**</c:v>
                </c:pt>
                <c:pt idx="20">
                  <c:v>Pärnu Vesi AS**</c:v>
                </c:pt>
                <c:pt idx="21">
                  <c:v>Põltsamaa Varahalduse OÜ</c:v>
                </c:pt>
                <c:pt idx="22">
                  <c:v>Põlva Vesi  AS</c:v>
                </c:pt>
                <c:pt idx="23">
                  <c:v>Rakvere Vesi AS**</c:v>
                </c:pt>
                <c:pt idx="24">
                  <c:v>Rapla Vesi AS</c:v>
                </c:pt>
                <c:pt idx="25">
                  <c:v>Saku Maja AS</c:v>
                </c:pt>
                <c:pt idx="26">
                  <c:v>Sillamäe Veevärk AS</c:v>
                </c:pt>
                <c:pt idx="27">
                  <c:v>Strantum OÜ</c:v>
                </c:pt>
                <c:pt idx="28">
                  <c:v>Tallinna Vesi AS</c:v>
                </c:pt>
                <c:pt idx="29">
                  <c:v>Tapa Vesi OÜ</c:v>
                </c:pt>
                <c:pt idx="30">
                  <c:v>Tartu Veevärk AS</c:v>
                </c:pt>
                <c:pt idx="31">
                  <c:v>Tõrva Veejõud OÜ</c:v>
                </c:pt>
                <c:pt idx="32">
                  <c:v>Türi Vesi OÜ</c:v>
                </c:pt>
                <c:pt idx="33">
                  <c:v>Valga Vesi AS</c:v>
                </c:pt>
                <c:pt idx="34">
                  <c:v>Velko AV OÜ*</c:v>
                </c:pt>
                <c:pt idx="35">
                  <c:v>Vändra</c:v>
                </c:pt>
                <c:pt idx="36">
                  <c:v>Vihula valla Veevärk OÜ</c:v>
                </c:pt>
                <c:pt idx="37">
                  <c:v>Viimsi Vesi AS**</c:v>
                </c:pt>
                <c:pt idx="38">
                  <c:v>Viljandi Veevärk AS</c:v>
                </c:pt>
                <c:pt idx="41">
                  <c:v>* -keskmestatud hind</c:v>
                </c:pt>
                <c:pt idx="42">
                  <c:v>**-põhipiirkonna hind</c:v>
                </c:pt>
              </c:strCache>
            </c:strRef>
          </c:cat>
          <c:val>
            <c:numRef>
              <c:f>'ettevõtete vee ja kanali hind'!$L$3:$L$47</c:f>
              <c:numCache>
                <c:formatCode>General</c:formatCode>
                <c:ptCount val="43"/>
                <c:pt idx="0">
                  <c:v>0</c:v>
                </c:pt>
                <c:pt idx="1">
                  <c:v>3.07</c:v>
                </c:pt>
                <c:pt idx="2">
                  <c:v>1.0900000000000001</c:v>
                </c:pt>
                <c:pt idx="3" formatCode="0.000">
                  <c:v>1.6965011825839753</c:v>
                </c:pt>
                <c:pt idx="4">
                  <c:v>1.56</c:v>
                </c:pt>
                <c:pt idx="5">
                  <c:v>1.1299999999999999</c:v>
                </c:pt>
                <c:pt idx="6">
                  <c:v>0.84</c:v>
                </c:pt>
                <c:pt idx="7">
                  <c:v>1.3</c:v>
                </c:pt>
                <c:pt idx="8">
                  <c:v>1.6</c:v>
                </c:pt>
                <c:pt idx="9">
                  <c:v>1.33</c:v>
                </c:pt>
                <c:pt idx="10">
                  <c:v>0.91</c:v>
                </c:pt>
                <c:pt idx="11">
                  <c:v>2.71</c:v>
                </c:pt>
                <c:pt idx="12">
                  <c:v>0.84</c:v>
                </c:pt>
                <c:pt idx="13">
                  <c:v>1.97</c:v>
                </c:pt>
                <c:pt idx="14">
                  <c:v>2.08</c:v>
                </c:pt>
                <c:pt idx="15" formatCode="0.000">
                  <c:v>2.1628588419743742</c:v>
                </c:pt>
                <c:pt idx="16">
                  <c:v>1.1399999999999999</c:v>
                </c:pt>
                <c:pt idx="17">
                  <c:v>1.42</c:v>
                </c:pt>
                <c:pt idx="18">
                  <c:v>1.698</c:v>
                </c:pt>
                <c:pt idx="19">
                  <c:v>1.28</c:v>
                </c:pt>
                <c:pt idx="20">
                  <c:v>1.24</c:v>
                </c:pt>
                <c:pt idx="21">
                  <c:v>1.35</c:v>
                </c:pt>
                <c:pt idx="22">
                  <c:v>1.38</c:v>
                </c:pt>
                <c:pt idx="23">
                  <c:v>0.64500000000000002</c:v>
                </c:pt>
                <c:pt idx="24">
                  <c:v>0.94</c:v>
                </c:pt>
                <c:pt idx="25">
                  <c:v>2</c:v>
                </c:pt>
                <c:pt idx="26">
                  <c:v>0.75</c:v>
                </c:pt>
                <c:pt idx="27">
                  <c:v>2.5299999999999998</c:v>
                </c:pt>
                <c:pt idx="28">
                  <c:v>1.72</c:v>
                </c:pt>
                <c:pt idx="29">
                  <c:v>1.33</c:v>
                </c:pt>
                <c:pt idx="30">
                  <c:v>1</c:v>
                </c:pt>
                <c:pt idx="31">
                  <c:v>1.3540000000000001</c:v>
                </c:pt>
                <c:pt idx="32">
                  <c:v>1.052</c:v>
                </c:pt>
                <c:pt idx="33">
                  <c:v>1.18</c:v>
                </c:pt>
                <c:pt idx="34">
                  <c:v>1.91</c:v>
                </c:pt>
                <c:pt idx="35">
                  <c:v>0.95</c:v>
                </c:pt>
                <c:pt idx="36">
                  <c:v>1.65</c:v>
                </c:pt>
                <c:pt idx="37">
                  <c:v>2.2000000000000002</c:v>
                </c:pt>
                <c:pt idx="38">
                  <c:v>0.99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69536"/>
        <c:axId val="91171072"/>
      </c:barChart>
      <c:catAx>
        <c:axId val="91169536"/>
        <c:scaling>
          <c:orientation val="minMax"/>
        </c:scaling>
        <c:delete val="0"/>
        <c:axPos val="b"/>
        <c:majorTickMark val="out"/>
        <c:minorTickMark val="none"/>
        <c:tickLblPos val="nextTo"/>
        <c:crossAx val="91171072"/>
        <c:crosses val="autoZero"/>
        <c:auto val="1"/>
        <c:lblAlgn val="ctr"/>
        <c:lblOffset val="100"/>
        <c:noMultiLvlLbl val="0"/>
      </c:catAx>
      <c:valAx>
        <c:axId val="91171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169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Tulu 1m</a:t>
            </a:r>
            <a:r>
              <a:rPr lang="et-EE">
                <a:latin typeface="Calibri"/>
              </a:rPr>
              <a:t>³</a:t>
            </a:r>
            <a:r>
              <a:rPr lang="et-EE"/>
              <a:t> vee</a:t>
            </a:r>
            <a:r>
              <a:rPr lang="et-EE" baseline="0"/>
              <a:t> müügi kohta 01.01.2013-30.06.2013</a:t>
            </a:r>
            <a:endParaRPr lang="et-EE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'tulu 1m3 vee müügist'!$AC$1:$AC$2</c:f>
              <c:strCache>
                <c:ptCount val="1"/>
                <c:pt idx="0">
                  <c:v>abonenttasu 1 m³ müügi kohta € elanikud</c:v>
                </c:pt>
              </c:strCache>
            </c:strRef>
          </c:tx>
          <c:invertIfNegative val="0"/>
          <c:cat>
            <c:strRef>
              <c:f>'tulu 1m3 vee müügist'!$A$3:$AB$47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'tulu 1m3 vee müügist'!$AC$3:$AC$47</c:f>
            </c:numRef>
          </c:val>
        </c:ser>
        <c:ser>
          <c:idx val="1"/>
          <c:order val="1"/>
          <c:tx>
            <c:strRef>
              <c:f>'tulu 1m3 vee müügist'!$AD$1:$AD$2</c:f>
              <c:strCache>
                <c:ptCount val="1"/>
                <c:pt idx="0">
                  <c:v>abonenttasu 1 m³ müügi kohta € elanikud</c:v>
                </c:pt>
              </c:strCache>
            </c:strRef>
          </c:tx>
          <c:invertIfNegative val="0"/>
          <c:cat>
            <c:strRef>
              <c:f>'tulu 1m3 vee müügist'!$A$3:$AB$47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'tulu 1m3 vee müügist'!$AD$3:$AD$47</c:f>
            </c:numRef>
          </c:val>
        </c:ser>
        <c:ser>
          <c:idx val="2"/>
          <c:order val="2"/>
          <c:tx>
            <c:strRef>
              <c:f>'tulu 1m3 vee müügist'!$AE$1:$AE$2</c:f>
              <c:strCache>
                <c:ptCount val="1"/>
                <c:pt idx="0">
                  <c:v>abonenttasu 1 m³ müügi kohta € ettevõtted</c:v>
                </c:pt>
              </c:strCache>
            </c:strRef>
          </c:tx>
          <c:invertIfNegative val="0"/>
          <c:cat>
            <c:strRef>
              <c:f>'tulu 1m3 vee müügist'!$A$3:$AB$47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'tulu 1m3 vee müügist'!$AE$3:$AE$47</c:f>
            </c:numRef>
          </c:val>
        </c:ser>
        <c:ser>
          <c:idx val="3"/>
          <c:order val="3"/>
          <c:tx>
            <c:strRef>
              <c:f>'tulu 1m3 vee müügist'!$AF$1:$AF$2</c:f>
              <c:strCache>
                <c:ptCount val="1"/>
                <c:pt idx="0">
                  <c:v>abonenttasu 1 m³ müügi kohta € ettevõtted</c:v>
                </c:pt>
              </c:strCache>
            </c:strRef>
          </c:tx>
          <c:invertIfNegative val="0"/>
          <c:cat>
            <c:strRef>
              <c:f>'tulu 1m3 vee müügist'!$A$3:$AB$47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'tulu 1m3 vee müügist'!$AF$3:$AF$47</c:f>
            </c:numRef>
          </c:val>
        </c:ser>
        <c:ser>
          <c:idx val="4"/>
          <c:order val="4"/>
          <c:tx>
            <c:strRef>
              <c:f>'tulu 1m3 vee müügist'!$AG$1:$AG$2</c:f>
              <c:strCache>
                <c:ptCount val="1"/>
                <c:pt idx="0">
                  <c:v>tulu 1 m³ kohta koos abonenttasuga € elanikud</c:v>
                </c:pt>
              </c:strCache>
            </c:strRef>
          </c:tx>
          <c:invertIfNegative val="0"/>
          <c:cat>
            <c:strRef>
              <c:f>'tulu 1m3 vee müügist'!$A$3:$AB$47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'tulu 1m3 vee müügist'!$AG$3:$AG$47</c:f>
              <c:numCache>
                <c:formatCode>0.00</c:formatCode>
                <c:ptCount val="44"/>
                <c:pt idx="0" formatCode="General">
                  <c:v>0</c:v>
                </c:pt>
                <c:pt idx="1">
                  <c:v>1.3378944945866438</c:v>
                </c:pt>
                <c:pt idx="2">
                  <c:v>0.83448706250065552</c:v>
                </c:pt>
                <c:pt idx="3">
                  <c:v>0.90567816969397608</c:v>
                </c:pt>
                <c:pt idx="4">
                  <c:v>0.79925338405195956</c:v>
                </c:pt>
                <c:pt idx="5">
                  <c:v>0.88003251834997398</c:v>
                </c:pt>
                <c:pt idx="6">
                  <c:v>0.72976541867329492</c:v>
                </c:pt>
                <c:pt idx="7">
                  <c:v>0.61889388411085056</c:v>
                </c:pt>
                <c:pt idx="8">
                  <c:v>0.97989817704056492</c:v>
                </c:pt>
                <c:pt idx="9">
                  <c:v>0.69999728798850114</c:v>
                </c:pt>
                <c:pt idx="10">
                  <c:v>1.1520338946782789</c:v>
                </c:pt>
                <c:pt idx="11">
                  <c:v>0.99849814896860367</c:v>
                </c:pt>
                <c:pt idx="12">
                  <c:v>1.2987004950495051</c:v>
                </c:pt>
                <c:pt idx="13">
                  <c:v>0.51169926678465538</c:v>
                </c:pt>
                <c:pt idx="14">
                  <c:v>0.87942701671976364</c:v>
                </c:pt>
                <c:pt idx="15">
                  <c:v>1.0787166393679548</c:v>
                </c:pt>
                <c:pt idx="16">
                  <c:v>0.88369138252207025</c:v>
                </c:pt>
                <c:pt idx="17">
                  <c:v>0.76225327123530717</c:v>
                </c:pt>
                <c:pt idx="18">
                  <c:v>1.0845812438757276</c:v>
                </c:pt>
                <c:pt idx="19">
                  <c:v>0.867745159737904</c:v>
                </c:pt>
                <c:pt idx="20">
                  <c:v>0.88999817651349378</c:v>
                </c:pt>
                <c:pt idx="21">
                  <c:v>0.75615624673314896</c:v>
                </c:pt>
                <c:pt idx="22">
                  <c:v>0.94997561885093085</c:v>
                </c:pt>
                <c:pt idx="23">
                  <c:v>0.62302965535666577</c:v>
                </c:pt>
                <c:pt idx="24">
                  <c:v>0.76399873769748139</c:v>
                </c:pt>
                <c:pt idx="25">
                  <c:v>0.72615968478812642</c:v>
                </c:pt>
                <c:pt idx="26">
                  <c:v>1.1361670232202252</c:v>
                </c:pt>
                <c:pt idx="27">
                  <c:v>0.76098776051466765</c:v>
                </c:pt>
                <c:pt idx="28">
                  <c:v>0.91588165515316444</c:v>
                </c:pt>
                <c:pt idx="29">
                  <c:v>0.95</c:v>
                </c:pt>
                <c:pt idx="30">
                  <c:v>0.89198693402935159</c:v>
                </c:pt>
                <c:pt idx="31">
                  <c:v>0.58041581642691309</c:v>
                </c:pt>
                <c:pt idx="32">
                  <c:v>0.70401046207497819</c:v>
                </c:pt>
                <c:pt idx="33">
                  <c:v>0.79768577372009708</c:v>
                </c:pt>
                <c:pt idx="34">
                  <c:v>1.0076549220165065</c:v>
                </c:pt>
                <c:pt idx="35">
                  <c:v>0.87999913388043216</c:v>
                </c:pt>
                <c:pt idx="36">
                  <c:v>0.7730582524271844</c:v>
                </c:pt>
                <c:pt idx="37">
                  <c:v>2.0729641693811081</c:v>
                </c:pt>
                <c:pt idx="38">
                  <c:v>1.2526459031823802</c:v>
                </c:pt>
                <c:pt idx="39">
                  <c:v>0.75755637294098832</c:v>
                </c:pt>
              </c:numCache>
            </c:numRef>
          </c:val>
        </c:ser>
        <c:ser>
          <c:idx val="5"/>
          <c:order val="5"/>
          <c:tx>
            <c:strRef>
              <c:f>'tulu 1m3 vee müügist'!$AH$1:$AH$2</c:f>
              <c:strCache>
                <c:ptCount val="1"/>
                <c:pt idx="0">
                  <c:v>tulu 1 m³ kohta koos abonenttasuga € elanikud</c:v>
                </c:pt>
              </c:strCache>
            </c:strRef>
          </c:tx>
          <c:invertIfNegative val="0"/>
          <c:cat>
            <c:strRef>
              <c:f>'tulu 1m3 vee müügist'!$A$3:$AB$47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'tulu 1m3 vee müügist'!$AH$3:$AH$47</c:f>
            </c:numRef>
          </c:val>
        </c:ser>
        <c:ser>
          <c:idx val="6"/>
          <c:order val="6"/>
          <c:tx>
            <c:strRef>
              <c:f>'tulu 1m3 vee müügist'!$AI$1:$AI$2</c:f>
              <c:strCache>
                <c:ptCount val="1"/>
                <c:pt idx="0">
                  <c:v>tulu 1 m³ kohta koos abonenttasuga € ettevõtted</c:v>
                </c:pt>
              </c:strCache>
            </c:strRef>
          </c:tx>
          <c:invertIfNegative val="0"/>
          <c:cat>
            <c:strRef>
              <c:f>'tulu 1m3 vee müügist'!$A$3:$AB$47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'tulu 1m3 vee müügist'!$AI$3:$AI$47</c:f>
              <c:numCache>
                <c:formatCode>0.00</c:formatCode>
                <c:ptCount val="44"/>
                <c:pt idx="0" formatCode="General">
                  <c:v>0</c:v>
                </c:pt>
                <c:pt idx="1">
                  <c:v>2.0532136351808479</c:v>
                </c:pt>
                <c:pt idx="2">
                  <c:v>0.77812921961415382</c:v>
                </c:pt>
                <c:pt idx="4">
                  <c:v>0.80154772519621764</c:v>
                </c:pt>
                <c:pt idx="5">
                  <c:v>1.0519376194565246</c:v>
                </c:pt>
                <c:pt idx="6">
                  <c:v>0.90068069306930687</c:v>
                </c:pt>
                <c:pt idx="7">
                  <c:v>0.81573140314685566</c:v>
                </c:pt>
                <c:pt idx="8">
                  <c:v>0.98074142916150364</c:v>
                </c:pt>
                <c:pt idx="9">
                  <c:v>0.70003393281303028</c:v>
                </c:pt>
                <c:pt idx="10">
                  <c:v>1.2099607267705321</c:v>
                </c:pt>
                <c:pt idx="11">
                  <c:v>0.95872857770616671</c:v>
                </c:pt>
                <c:pt idx="12">
                  <c:v>1.7280127925570579</c:v>
                </c:pt>
                <c:pt idx="13">
                  <c:v>0.87509244802366659</c:v>
                </c:pt>
                <c:pt idx="14">
                  <c:v>1.0438565051643804</c:v>
                </c:pt>
                <c:pt idx="15">
                  <c:v>1.11970509383378</c:v>
                </c:pt>
                <c:pt idx="16">
                  <c:v>0.94171776930670958</c:v>
                </c:pt>
                <c:pt idx="17">
                  <c:v>0.9160878332959892</c:v>
                </c:pt>
                <c:pt idx="18">
                  <c:v>1.080019864260884</c:v>
                </c:pt>
                <c:pt idx="19">
                  <c:v>0.93286424087352371</c:v>
                </c:pt>
                <c:pt idx="20">
                  <c:v>1.2799895914650012</c:v>
                </c:pt>
                <c:pt idx="21">
                  <c:v>0.65771646125267458</c:v>
                </c:pt>
                <c:pt idx="22">
                  <c:v>1.0500039249548629</c:v>
                </c:pt>
                <c:pt idx="23">
                  <c:v>0.89567558472152109</c:v>
                </c:pt>
                <c:pt idx="24">
                  <c:v>0.76400345399595515</c:v>
                </c:pt>
                <c:pt idx="25">
                  <c:v>0.71665866739007955</c:v>
                </c:pt>
                <c:pt idx="26">
                  <c:v>1.2921573137074518</c:v>
                </c:pt>
                <c:pt idx="27">
                  <c:v>0.89000139840581727</c:v>
                </c:pt>
                <c:pt idx="28">
                  <c:v>1.540762331838565</c:v>
                </c:pt>
                <c:pt idx="29">
                  <c:v>2.122851919561243</c:v>
                </c:pt>
                <c:pt idx="30">
                  <c:v>1.0499937382592361</c:v>
                </c:pt>
                <c:pt idx="31">
                  <c:v>0.58043368497948133</c:v>
                </c:pt>
                <c:pt idx="32">
                  <c:v>0.70402829028290281</c:v>
                </c:pt>
                <c:pt idx="33">
                  <c:v>0.95315272684254126</c:v>
                </c:pt>
                <c:pt idx="34">
                  <c:v>1.0085282298863867</c:v>
                </c:pt>
                <c:pt idx="35">
                  <c:v>0.88000873457801065</c:v>
                </c:pt>
                <c:pt idx="36">
                  <c:v>0.77325056433408579</c:v>
                </c:pt>
                <c:pt idx="37">
                  <c:v>0.98036253776435045</c:v>
                </c:pt>
                <c:pt idx="38">
                  <c:v>1.629702444208289</c:v>
                </c:pt>
                <c:pt idx="39">
                  <c:v>0.76044728434504794</c:v>
                </c:pt>
              </c:numCache>
            </c:numRef>
          </c:val>
        </c:ser>
        <c:ser>
          <c:idx val="7"/>
          <c:order val="7"/>
          <c:tx>
            <c:strRef>
              <c:f>'tulu 1m3 vee müügist'!$AJ$1:$AJ$2</c:f>
              <c:strCache>
                <c:ptCount val="1"/>
                <c:pt idx="0">
                  <c:v>tulu 1 m³ kohta koos abonenttasuga € ettevõtted</c:v>
                </c:pt>
              </c:strCache>
            </c:strRef>
          </c:tx>
          <c:invertIfNegative val="0"/>
          <c:cat>
            <c:strRef>
              <c:f>'tulu 1m3 vee müügist'!$A$3:$AB$47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'tulu 1m3 vee müügist'!$AJ$3:$AJ$47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81216"/>
        <c:axId val="91482752"/>
      </c:barChart>
      <c:catAx>
        <c:axId val="91481216"/>
        <c:scaling>
          <c:orientation val="minMax"/>
        </c:scaling>
        <c:delete val="0"/>
        <c:axPos val="b"/>
        <c:majorTickMark val="out"/>
        <c:minorTickMark val="none"/>
        <c:tickLblPos val="nextTo"/>
        <c:crossAx val="91482752"/>
        <c:crosses val="autoZero"/>
        <c:auto val="1"/>
        <c:lblAlgn val="ctr"/>
        <c:lblOffset val="100"/>
        <c:noMultiLvlLbl val="0"/>
      </c:catAx>
      <c:valAx>
        <c:axId val="91482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481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tulu 1 m</a:t>
            </a:r>
            <a:r>
              <a:rPr lang="et-EE">
                <a:latin typeface="Calibri"/>
              </a:rPr>
              <a:t>³</a:t>
            </a:r>
            <a:r>
              <a:rPr lang="et-EE"/>
              <a:t> kanalisatsiooniteenuse müügi kohta 01.01.2013-30.06.2013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'tulu 1m3 kanali müügist '!$AC$1:$AC$2</c:f>
              <c:strCache>
                <c:ptCount val="1"/>
                <c:pt idx="0">
                  <c:v>abonenttasu 1 m³ müügi kohta € elanikud</c:v>
                </c:pt>
              </c:strCache>
            </c:strRef>
          </c:tx>
          <c:invertIfNegative val="0"/>
          <c:cat>
            <c:strRef>
              <c:f>'tulu 1m3 kanali müügist 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'tulu 1m3 kanali müügist '!$AC$3:$AC$47</c:f>
            </c:numRef>
          </c:val>
        </c:ser>
        <c:ser>
          <c:idx val="1"/>
          <c:order val="1"/>
          <c:tx>
            <c:strRef>
              <c:f>'tulu 1m3 kanali müügist '!$AD$1:$AD$2</c:f>
              <c:strCache>
                <c:ptCount val="1"/>
                <c:pt idx="0">
                  <c:v>abonenttasu 1 m³ müügi kohta € elanikud</c:v>
                </c:pt>
              </c:strCache>
            </c:strRef>
          </c:tx>
          <c:invertIfNegative val="0"/>
          <c:cat>
            <c:strRef>
              <c:f>'tulu 1m3 kanali müügist 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'tulu 1m3 kanali müügist '!$AD$3:$AD$47</c:f>
            </c:numRef>
          </c:val>
        </c:ser>
        <c:ser>
          <c:idx val="2"/>
          <c:order val="2"/>
          <c:tx>
            <c:strRef>
              <c:f>'tulu 1m3 kanali müügist '!$AE$1:$AE$2</c:f>
              <c:strCache>
                <c:ptCount val="1"/>
                <c:pt idx="0">
                  <c:v>abonenttasu 1 m³ müügi kohta € ettevõtted</c:v>
                </c:pt>
              </c:strCache>
            </c:strRef>
          </c:tx>
          <c:invertIfNegative val="0"/>
          <c:cat>
            <c:strRef>
              <c:f>'tulu 1m3 kanali müügist 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'tulu 1m3 kanali müügist '!$AE$3:$AE$47</c:f>
            </c:numRef>
          </c:val>
        </c:ser>
        <c:ser>
          <c:idx val="3"/>
          <c:order val="3"/>
          <c:tx>
            <c:strRef>
              <c:f>'tulu 1m3 kanali müügist '!$AF$1:$AF$2</c:f>
              <c:strCache>
                <c:ptCount val="1"/>
                <c:pt idx="0">
                  <c:v>abonenttasu 1 m³ müügi kohta € ettevõtted</c:v>
                </c:pt>
              </c:strCache>
            </c:strRef>
          </c:tx>
          <c:invertIfNegative val="0"/>
          <c:cat>
            <c:strRef>
              <c:f>'tulu 1m3 kanali müügist 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'tulu 1m3 kanali müügist '!$AF$3:$AF$47</c:f>
            </c:numRef>
          </c:val>
        </c:ser>
        <c:ser>
          <c:idx val="4"/>
          <c:order val="4"/>
          <c:tx>
            <c:strRef>
              <c:f>'tulu 1m3 kanali müügist '!$AG$1:$AG$2</c:f>
              <c:strCache>
                <c:ptCount val="1"/>
                <c:pt idx="0">
                  <c:v>tulu 1 m³ kohta koos abonenttasuga € elanikud</c:v>
                </c:pt>
              </c:strCache>
            </c:strRef>
          </c:tx>
          <c:invertIfNegative val="0"/>
          <c:cat>
            <c:strRef>
              <c:f>'tulu 1m3 kanali müügist 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'tulu 1m3 kanali müügist '!$AG$3:$AG$47</c:f>
            </c:numRef>
          </c:val>
        </c:ser>
        <c:ser>
          <c:idx val="5"/>
          <c:order val="5"/>
          <c:tx>
            <c:strRef>
              <c:f>'tulu 1m3 kanali müügist '!$AH$1:$AH$2</c:f>
              <c:strCache>
                <c:ptCount val="1"/>
                <c:pt idx="0">
                  <c:v>tulu 1 m³ kohta koos abonenttasuga € elanikud</c:v>
                </c:pt>
              </c:strCache>
            </c:strRef>
          </c:tx>
          <c:invertIfNegative val="0"/>
          <c:cat>
            <c:strRef>
              <c:f>'tulu 1m3 kanali müügist 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'tulu 1m3 kanali müügist '!$AH$3:$AH$47</c:f>
              <c:numCache>
                <c:formatCode>0.00</c:formatCode>
                <c:ptCount val="44"/>
                <c:pt idx="0" formatCode="General">
                  <c:v>0</c:v>
                </c:pt>
                <c:pt idx="1">
                  <c:v>2.1815022088343299</c:v>
                </c:pt>
                <c:pt idx="2">
                  <c:v>1.0513394445204542</c:v>
                </c:pt>
                <c:pt idx="3">
                  <c:v>0.72390883085724844</c:v>
                </c:pt>
                <c:pt idx="4">
                  <c:v>1.0993674792544803</c:v>
                </c:pt>
                <c:pt idx="5">
                  <c:v>1.2995790594155217</c:v>
                </c:pt>
                <c:pt idx="6">
                  <c:v>1.2112785459064781</c:v>
                </c:pt>
                <c:pt idx="7">
                  <c:v>0.79558602983379723</c:v>
                </c:pt>
                <c:pt idx="8">
                  <c:v>1.299988393108823</c:v>
                </c:pt>
                <c:pt idx="9">
                  <c:v>1.4699969707818137</c:v>
                </c:pt>
                <c:pt idx="10">
                  <c:v>1.3016703656114941</c:v>
                </c:pt>
                <c:pt idx="11">
                  <c:v>1.0288065780725819</c:v>
                </c:pt>
                <c:pt idx="12">
                  <c:v>1.6800059823946671</c:v>
                </c:pt>
                <c:pt idx="13">
                  <c:v>1.0327977651216991</c:v>
                </c:pt>
                <c:pt idx="14">
                  <c:v>1.639238711141366</c:v>
                </c:pt>
                <c:pt idx="15">
                  <c:v>2.2413988171766523</c:v>
                </c:pt>
                <c:pt idx="16">
                  <c:v>1.6710127549342522</c:v>
                </c:pt>
                <c:pt idx="17">
                  <c:v>1.0803619386026526</c:v>
                </c:pt>
                <c:pt idx="18">
                  <c:v>1.373533830622842</c:v>
                </c:pt>
                <c:pt idx="19">
                  <c:v>1.3183505438103387</c:v>
                </c:pt>
                <c:pt idx="20">
                  <c:v>0.8942359891425834</c:v>
                </c:pt>
                <c:pt idx="21">
                  <c:v>1.2315762399589876</c:v>
                </c:pt>
                <c:pt idx="22">
                  <c:v>1.199990389697756</c:v>
                </c:pt>
                <c:pt idx="23">
                  <c:v>1.221218548858982</c:v>
                </c:pt>
                <c:pt idx="24">
                  <c:v>0.64499962748652739</c:v>
                </c:pt>
                <c:pt idx="25">
                  <c:v>0.91472088969194165</c:v>
                </c:pt>
                <c:pt idx="26">
                  <c:v>1.1442430025445292</c:v>
                </c:pt>
                <c:pt idx="27">
                  <c:v>0.58309961193879967</c:v>
                </c:pt>
                <c:pt idx="28">
                  <c:v>1.3636522205823158</c:v>
                </c:pt>
                <c:pt idx="29">
                  <c:v>0.78000585480093676</c:v>
                </c:pt>
                <c:pt idx="30">
                  <c:v>1.125046284051838</c:v>
                </c:pt>
                <c:pt idx="31">
                  <c:v>1.0000077174352295</c:v>
                </c:pt>
                <c:pt idx="32">
                  <c:v>1.3540235648032088</c:v>
                </c:pt>
                <c:pt idx="33">
                  <c:v>0.90181023221093604</c:v>
                </c:pt>
                <c:pt idx="34">
                  <c:v>1.1770239741039215</c:v>
                </c:pt>
                <c:pt idx="35">
                  <c:v>1.9100051171379624</c:v>
                </c:pt>
                <c:pt idx="36">
                  <c:v>0.9519913367825773</c:v>
                </c:pt>
                <c:pt idx="37">
                  <c:v>2.7898520084566596</c:v>
                </c:pt>
                <c:pt idx="38">
                  <c:v>1.8533815584036302</c:v>
                </c:pt>
                <c:pt idx="39">
                  <c:v>0.97603269856618735</c:v>
                </c:pt>
              </c:numCache>
            </c:numRef>
          </c:val>
        </c:ser>
        <c:ser>
          <c:idx val="6"/>
          <c:order val="6"/>
          <c:tx>
            <c:strRef>
              <c:f>'tulu 1m3 kanali müügist '!$AI$1:$AI$2</c:f>
              <c:strCache>
                <c:ptCount val="1"/>
                <c:pt idx="0">
                  <c:v>tulu 1 m³ kohta koos abonenttasuga € elanikud</c:v>
                </c:pt>
              </c:strCache>
            </c:strRef>
          </c:tx>
          <c:invertIfNegative val="0"/>
          <c:cat>
            <c:strRef>
              <c:f>'tulu 1m3 kanali müügist 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'tulu 1m3 kanali müügist '!$AI$3:$AI$47</c:f>
            </c:numRef>
          </c:val>
        </c:ser>
        <c:ser>
          <c:idx val="7"/>
          <c:order val="7"/>
          <c:tx>
            <c:strRef>
              <c:f>'tulu 1m3 kanali müügist '!$AJ$1:$AJ$2</c:f>
              <c:strCache>
                <c:ptCount val="1"/>
                <c:pt idx="0">
                  <c:v>tulu 1 m³ kohta koos abonenttasuga € ettevõtted</c:v>
                </c:pt>
              </c:strCache>
            </c:strRef>
          </c:tx>
          <c:invertIfNegative val="0"/>
          <c:cat>
            <c:strRef>
              <c:f>'tulu 1m3 kanali müügist '!$A$3:$AB$47</c:f>
              <c:strCache>
                <c:ptCount val="44"/>
                <c:pt idx="0">
                  <c:v>30.06.2013</c:v>
                </c:pt>
                <c:pt idx="1">
                  <c:v>Elveso AS</c:v>
                </c:pt>
                <c:pt idx="2">
                  <c:v>Emajõe Veevärk AS</c:v>
                </c:pt>
                <c:pt idx="3">
                  <c:v>Esmar Ehitus+Vesi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Kiviõli Vesi OÜ**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OÜ**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Tõrva Veejõud OÜ</c:v>
                </c:pt>
                <c:pt idx="33">
                  <c:v>Türi Vesi OÜ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'tulu 1m3 kanali müügist '!$AJ$3:$AJ$47</c:f>
              <c:numCache>
                <c:formatCode>0.00</c:formatCode>
                <c:ptCount val="44"/>
                <c:pt idx="0" formatCode="General">
                  <c:v>0</c:v>
                </c:pt>
                <c:pt idx="1">
                  <c:v>3.0793226931744515</c:v>
                </c:pt>
                <c:pt idx="2">
                  <c:v>1.2934140769794407</c:v>
                </c:pt>
                <c:pt idx="4">
                  <c:v>1.6965011825839753</c:v>
                </c:pt>
                <c:pt idx="5">
                  <c:v>1.5630771489392941</c:v>
                </c:pt>
                <c:pt idx="6">
                  <c:v>1.1002475247524752</c:v>
                </c:pt>
                <c:pt idx="7">
                  <c:v>0.84199271802577591</c:v>
                </c:pt>
                <c:pt idx="8">
                  <c:v>1.2678339818417639</c:v>
                </c:pt>
                <c:pt idx="9">
                  <c:v>1.470012706480305</c:v>
                </c:pt>
                <c:pt idx="10">
                  <c:v>1.3286790266512165</c:v>
                </c:pt>
                <c:pt idx="11">
                  <c:v>0.97554666713653904</c:v>
                </c:pt>
                <c:pt idx="12">
                  <c:v>2.7099811676082863</c:v>
                </c:pt>
                <c:pt idx="13">
                  <c:v>0.86832320667452612</c:v>
                </c:pt>
                <c:pt idx="14">
                  <c:v>1.8885325850953669</c:v>
                </c:pt>
                <c:pt idx="15">
                  <c:v>2.2412267767620171</c:v>
                </c:pt>
                <c:pt idx="16">
                  <c:v>2.1638049413418394</c:v>
                </c:pt>
                <c:pt idx="17">
                  <c:v>1.621903520208605</c:v>
                </c:pt>
                <c:pt idx="18">
                  <c:v>1.3716961563845502</c:v>
                </c:pt>
                <c:pt idx="19">
                  <c:v>1.8613296477425756</c:v>
                </c:pt>
                <c:pt idx="20">
                  <c:v>1.469523117889131</c:v>
                </c:pt>
                <c:pt idx="21">
                  <c:v>1.1102469659745284</c:v>
                </c:pt>
                <c:pt idx="22">
                  <c:v>1.4598601909633748</c:v>
                </c:pt>
                <c:pt idx="23">
                  <c:v>1.4802664508036163</c:v>
                </c:pt>
                <c:pt idx="24">
                  <c:v>0.64499891706945289</c:v>
                </c:pt>
                <c:pt idx="25">
                  <c:v>0.93633352400462933</c:v>
                </c:pt>
                <c:pt idx="26">
                  <c:v>1.9963516839043864</c:v>
                </c:pt>
                <c:pt idx="27">
                  <c:v>0.85747002559612018</c:v>
                </c:pt>
                <c:pt idx="28">
                  <c:v>2.2919541323690349</c:v>
                </c:pt>
                <c:pt idx="29">
                  <c:v>1.4646207974980454</c:v>
                </c:pt>
                <c:pt idx="30">
                  <c:v>1.3250159948816378</c:v>
                </c:pt>
                <c:pt idx="31">
                  <c:v>1.3255250168251249</c:v>
                </c:pt>
                <c:pt idx="32">
                  <c:v>1.3539094650205763</c:v>
                </c:pt>
                <c:pt idx="33">
                  <c:v>1.0535346012832263</c:v>
                </c:pt>
                <c:pt idx="34">
                  <c:v>1.1675336016402156</c:v>
                </c:pt>
                <c:pt idx="35">
                  <c:v>1.9100163378157597</c:v>
                </c:pt>
                <c:pt idx="36">
                  <c:v>0.95197535338890904</c:v>
                </c:pt>
                <c:pt idx="37">
                  <c:v>1.7102392344497608</c:v>
                </c:pt>
                <c:pt idx="38">
                  <c:v>1.8465690408648316</c:v>
                </c:pt>
                <c:pt idx="39">
                  <c:v>1.2926315444776151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91456"/>
        <c:axId val="94292992"/>
      </c:barChart>
      <c:catAx>
        <c:axId val="94291456"/>
        <c:scaling>
          <c:orientation val="minMax"/>
        </c:scaling>
        <c:delete val="0"/>
        <c:axPos val="b"/>
        <c:majorTickMark val="out"/>
        <c:minorTickMark val="none"/>
        <c:tickLblPos val="nextTo"/>
        <c:crossAx val="94292992"/>
        <c:crosses val="autoZero"/>
        <c:auto val="1"/>
        <c:lblAlgn val="ctr"/>
        <c:lblOffset val="100"/>
        <c:noMultiLvlLbl val="0"/>
      </c:catAx>
      <c:valAx>
        <c:axId val="94292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291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114300</xdr:colOff>
      <xdr:row>5</xdr:row>
      <xdr:rowOff>28575</xdr:rowOff>
    </xdr:from>
    <xdr:to>
      <xdr:col>55</xdr:col>
      <xdr:colOff>333375</xdr:colOff>
      <xdr:row>23</xdr:row>
      <xdr:rowOff>19056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314326</xdr:colOff>
      <xdr:row>7</xdr:row>
      <xdr:rowOff>114299</xdr:rowOff>
    </xdr:from>
    <xdr:to>
      <xdr:col>58</xdr:col>
      <xdr:colOff>428625</xdr:colOff>
      <xdr:row>32</xdr:row>
      <xdr:rowOff>133350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276226</xdr:colOff>
      <xdr:row>10</xdr:row>
      <xdr:rowOff>142875</xdr:rowOff>
    </xdr:from>
    <xdr:to>
      <xdr:col>63</xdr:col>
      <xdr:colOff>476250</xdr:colOff>
      <xdr:row>28</xdr:row>
      <xdr:rowOff>33337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142875</xdr:colOff>
      <xdr:row>5</xdr:row>
      <xdr:rowOff>171450</xdr:rowOff>
    </xdr:from>
    <xdr:to>
      <xdr:col>60</xdr:col>
      <xdr:colOff>285750</xdr:colOff>
      <xdr:row>31</xdr:row>
      <xdr:rowOff>152400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352425</xdr:colOff>
      <xdr:row>10</xdr:row>
      <xdr:rowOff>152399</xdr:rowOff>
    </xdr:from>
    <xdr:to>
      <xdr:col>62</xdr:col>
      <xdr:colOff>266700</xdr:colOff>
      <xdr:row>32</xdr:row>
      <xdr:rowOff>47624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266701</xdr:colOff>
      <xdr:row>6</xdr:row>
      <xdr:rowOff>161925</xdr:rowOff>
    </xdr:from>
    <xdr:to>
      <xdr:col>56</xdr:col>
      <xdr:colOff>1</xdr:colOff>
      <xdr:row>23</xdr:row>
      <xdr:rowOff>142881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523875</xdr:colOff>
      <xdr:row>8</xdr:row>
      <xdr:rowOff>133350</xdr:rowOff>
    </xdr:from>
    <xdr:to>
      <xdr:col>57</xdr:col>
      <xdr:colOff>95250</xdr:colOff>
      <xdr:row>29</xdr:row>
      <xdr:rowOff>90487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457199</xdr:colOff>
      <xdr:row>8</xdr:row>
      <xdr:rowOff>104775</xdr:rowOff>
    </xdr:from>
    <xdr:to>
      <xdr:col>57</xdr:col>
      <xdr:colOff>209550</xdr:colOff>
      <xdr:row>27</xdr:row>
      <xdr:rowOff>57156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7"/>
  <sheetViews>
    <sheetView zoomScaleNormal="100"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A25" sqref="A25"/>
    </sheetView>
  </sheetViews>
  <sheetFormatPr defaultRowHeight="15" x14ac:dyDescent="0.25"/>
  <cols>
    <col min="1" max="1" width="26" style="11" customWidth="1"/>
    <col min="2" max="2" width="8.5703125" customWidth="1"/>
    <col min="28" max="28" width="10.7109375" customWidth="1"/>
    <col min="29" max="29" width="15" customWidth="1"/>
    <col min="30" max="30" width="15.7109375" customWidth="1"/>
    <col min="31" max="31" width="18.7109375" customWidth="1"/>
    <col min="32" max="32" width="17.28515625" customWidth="1"/>
  </cols>
  <sheetData>
    <row r="1" spans="1:36" x14ac:dyDescent="0.25">
      <c r="AC1" s="24" t="s">
        <v>66</v>
      </c>
      <c r="AD1" s="25"/>
      <c r="AE1" s="24" t="s">
        <v>66</v>
      </c>
      <c r="AF1" s="25"/>
      <c r="AG1" s="27" t="s">
        <v>62</v>
      </c>
      <c r="AH1" s="28"/>
      <c r="AI1" s="28"/>
      <c r="AJ1" s="29"/>
    </row>
    <row r="2" spans="1:36" x14ac:dyDescent="0.25">
      <c r="A2" s="6"/>
      <c r="B2" s="45" t="s">
        <v>0</v>
      </c>
      <c r="C2" s="46"/>
      <c r="D2" s="47"/>
      <c r="E2" s="45" t="s">
        <v>4</v>
      </c>
      <c r="F2" s="46"/>
      <c r="G2" s="46"/>
      <c r="H2" s="21"/>
      <c r="I2" s="18" t="s">
        <v>6</v>
      </c>
      <c r="J2" s="19"/>
      <c r="K2" s="22" t="s">
        <v>7</v>
      </c>
      <c r="L2" s="19"/>
      <c r="M2" s="22" t="s">
        <v>8</v>
      </c>
      <c r="N2" s="19"/>
      <c r="O2" s="22" t="s">
        <v>9</v>
      </c>
      <c r="P2" s="19"/>
      <c r="Q2" s="22" t="s">
        <v>60</v>
      </c>
      <c r="R2" s="18"/>
      <c r="S2" s="19"/>
      <c r="T2" s="22" t="s">
        <v>61</v>
      </c>
      <c r="U2" s="18"/>
      <c r="V2" s="19"/>
      <c r="W2" s="22" t="s">
        <v>11</v>
      </c>
      <c r="X2" s="18"/>
      <c r="Y2" s="19"/>
      <c r="Z2" s="48" t="s">
        <v>12</v>
      </c>
      <c r="AA2" s="49"/>
      <c r="AB2" s="50"/>
      <c r="AC2" s="24" t="s">
        <v>57</v>
      </c>
      <c r="AD2" s="25"/>
      <c r="AE2" s="24" t="s">
        <v>59</v>
      </c>
      <c r="AF2" s="25"/>
      <c r="AG2" s="27" t="s">
        <v>57</v>
      </c>
      <c r="AH2" s="29"/>
      <c r="AI2" s="27" t="s">
        <v>59</v>
      </c>
      <c r="AJ2" s="29"/>
    </row>
    <row r="3" spans="1:36" ht="21" x14ac:dyDescent="0.35">
      <c r="A3" s="10">
        <v>41455</v>
      </c>
      <c r="B3" s="20" t="s">
        <v>1</v>
      </c>
      <c r="C3" s="20" t="s">
        <v>2</v>
      </c>
      <c r="D3" s="20" t="s">
        <v>3</v>
      </c>
      <c r="E3" s="23" t="s">
        <v>1</v>
      </c>
      <c r="F3" s="23" t="s">
        <v>5</v>
      </c>
      <c r="G3" s="23" t="s">
        <v>3</v>
      </c>
      <c r="H3" s="23" t="s">
        <v>47</v>
      </c>
      <c r="I3" s="20" t="s">
        <v>1</v>
      </c>
      <c r="J3" s="20" t="s">
        <v>2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10</v>
      </c>
      <c r="T3" s="20" t="s">
        <v>1</v>
      </c>
      <c r="U3" s="20" t="s">
        <v>2</v>
      </c>
      <c r="V3" s="20" t="s">
        <v>10</v>
      </c>
      <c r="W3" s="20" t="s">
        <v>1</v>
      </c>
      <c r="X3" s="20" t="s">
        <v>2</v>
      </c>
      <c r="Y3" s="20" t="s">
        <v>10</v>
      </c>
      <c r="Z3" s="20" t="s">
        <v>1</v>
      </c>
      <c r="AA3" s="20" t="s">
        <v>2</v>
      </c>
      <c r="AB3" s="20" t="s">
        <v>10</v>
      </c>
      <c r="AC3" s="26" t="s">
        <v>51</v>
      </c>
      <c r="AD3" s="26" t="s">
        <v>52</v>
      </c>
      <c r="AE3" s="26" t="s">
        <v>51</v>
      </c>
      <c r="AF3" s="26" t="s">
        <v>52</v>
      </c>
      <c r="AG3" s="30" t="s">
        <v>51</v>
      </c>
      <c r="AH3" s="30" t="s">
        <v>52</v>
      </c>
      <c r="AI3" s="30" t="s">
        <v>51</v>
      </c>
      <c r="AJ3" s="30" t="s">
        <v>52</v>
      </c>
    </row>
    <row r="4" spans="1:36" x14ac:dyDescent="0.25">
      <c r="A4" s="12" t="s">
        <v>13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 s="4">
        <f>W4/B4</f>
        <v>5.2032260001200746E-4</v>
      </c>
      <c r="AD4" s="4">
        <f>Z4/E4</f>
        <v>5.1883679812211305E-4</v>
      </c>
      <c r="AE4" s="4">
        <f>(X4+Y4)/(C4+D4)</f>
        <v>8.8761673461127E-3</v>
      </c>
      <c r="AF4" s="4">
        <f>(AA4+AB4)/(F4+G4)</f>
        <v>9.4927916525175196E-3</v>
      </c>
      <c r="AG4" s="8">
        <f t="shared" ref="AG4:AG25" si="0">(Q4+W4)/B4</f>
        <v>1.3378944945866438</v>
      </c>
      <c r="AH4" s="8">
        <f t="shared" ref="AH4:AH25" si="1">(T4+Z4)/E4</f>
        <v>2.1815022088343299</v>
      </c>
      <c r="AI4" s="8">
        <f t="shared" ref="AI4:AI25" si="2">(R4+X4)/C4</f>
        <v>2.0532136351808479</v>
      </c>
      <c r="AJ4" s="8">
        <f t="shared" ref="AJ4:AJ25" si="3">(U4+V4+AA4+AB4)/(F4+G4)</f>
        <v>3.0793226931744515</v>
      </c>
    </row>
    <row r="5" spans="1:36" x14ac:dyDescent="0.25">
      <c r="A5" s="12" t="s">
        <v>14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f t="shared" ref="AC5:AC43" si="4">W5/B5</f>
        <v>0</v>
      </c>
      <c r="AD5" s="4">
        <f t="shared" ref="AD5:AD43" si="5">Z5/E5</f>
        <v>0</v>
      </c>
      <c r="AE5" s="4">
        <f t="shared" ref="AE5:AE43" si="6">(X5+Y5)/(C5+D5)</f>
        <v>0</v>
      </c>
      <c r="AF5" s="4">
        <f t="shared" ref="AF5:AF43" si="7">(AA5+AB5)/(F5+G5)</f>
        <v>0</v>
      </c>
      <c r="AG5" s="8">
        <f t="shared" si="0"/>
        <v>0.83448706250065552</v>
      </c>
      <c r="AH5" s="8">
        <f t="shared" si="1"/>
        <v>1.0513394445204542</v>
      </c>
      <c r="AI5" s="8">
        <f t="shared" si="2"/>
        <v>0.77812921961415382</v>
      </c>
      <c r="AJ5" s="8">
        <f t="shared" si="3"/>
        <v>1.2934140769794407</v>
      </c>
    </row>
    <row r="6" spans="1:36" s="36" customFormat="1" x14ac:dyDescent="0.25">
      <c r="A6" s="33" t="s">
        <v>15</v>
      </c>
      <c r="B6" s="34">
        <v>44.539000000000001</v>
      </c>
      <c r="C6" s="34">
        <v>0</v>
      </c>
      <c r="D6" s="34">
        <v>0</v>
      </c>
      <c r="E6" s="34">
        <v>43.347999999999999</v>
      </c>
      <c r="F6" s="34">
        <v>0</v>
      </c>
      <c r="G6" s="34">
        <v>0</v>
      </c>
      <c r="H6" s="34"/>
      <c r="I6" s="34">
        <v>0.73</v>
      </c>
      <c r="J6" s="34"/>
      <c r="K6" s="34">
        <v>0.59</v>
      </c>
      <c r="L6" s="34"/>
      <c r="M6" s="34">
        <v>0.88</v>
      </c>
      <c r="N6" s="34"/>
      <c r="O6" s="34">
        <v>0.71</v>
      </c>
      <c r="P6" s="34"/>
      <c r="Q6" s="34">
        <v>32.47</v>
      </c>
      <c r="R6" s="34"/>
      <c r="S6" s="34"/>
      <c r="T6" s="34">
        <v>25.533000000000001</v>
      </c>
      <c r="U6" s="34"/>
      <c r="V6" s="34"/>
      <c r="W6" s="34">
        <v>7.8680000000000003</v>
      </c>
      <c r="X6" s="34"/>
      <c r="Y6" s="34"/>
      <c r="Z6" s="34">
        <v>5.8470000000000004</v>
      </c>
      <c r="AA6" s="34"/>
      <c r="AB6" s="34"/>
      <c r="AC6" s="34">
        <f t="shared" si="4"/>
        <v>0.17665416825703317</v>
      </c>
      <c r="AD6" s="34">
        <f t="shared" si="5"/>
        <v>0.13488511580695767</v>
      </c>
      <c r="AE6" s="34"/>
      <c r="AF6" s="34"/>
      <c r="AG6" s="35">
        <f t="shared" si="0"/>
        <v>0.90567816969397608</v>
      </c>
      <c r="AH6" s="35">
        <f t="shared" si="1"/>
        <v>0.72390883085724844</v>
      </c>
      <c r="AI6" s="35"/>
      <c r="AJ6" s="35"/>
    </row>
    <row r="7" spans="1:36" x14ac:dyDescent="0.25">
      <c r="A7" s="12" t="s">
        <v>50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>I7*1.2</f>
        <v>0.95910406086235145</v>
      </c>
      <c r="N7" s="8">
        <f>J7*1.2</f>
        <v>0.96185727023546108</v>
      </c>
      <c r="O7" s="8">
        <f>K7*1.2</f>
        <v>1.3192409751053764</v>
      </c>
      <c r="P7" s="8">
        <f>L7*1.2</f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 s="4">
        <f t="shared" si="4"/>
        <v>0</v>
      </c>
      <c r="AD7" s="4">
        <f t="shared" si="5"/>
        <v>0</v>
      </c>
      <c r="AE7" s="4">
        <f t="shared" si="6"/>
        <v>0</v>
      </c>
      <c r="AF7" s="4">
        <f t="shared" si="7"/>
        <v>0</v>
      </c>
      <c r="AG7" s="8">
        <f t="shared" si="0"/>
        <v>0.79925338405195956</v>
      </c>
      <c r="AH7" s="8">
        <f t="shared" si="1"/>
        <v>1.0993674792544803</v>
      </c>
      <c r="AI7" s="8">
        <f t="shared" si="2"/>
        <v>0.80154772519621764</v>
      </c>
      <c r="AJ7" s="8">
        <f t="shared" si="3"/>
        <v>1.6965011825839753</v>
      </c>
    </row>
    <row r="8" spans="1:36" x14ac:dyDescent="0.25">
      <c r="A8" s="12" t="s">
        <v>16</v>
      </c>
      <c r="B8" s="4">
        <v>21.403300000000002</v>
      </c>
      <c r="C8" s="4">
        <v>7.2202000000000002</v>
      </c>
      <c r="D8" s="4">
        <v>0</v>
      </c>
      <c r="E8" s="4">
        <v>20.667999999999999</v>
      </c>
      <c r="F8" s="4">
        <v>6.8114999999999997</v>
      </c>
      <c r="G8" s="4">
        <v>0</v>
      </c>
      <c r="H8" s="4"/>
      <c r="I8" s="4">
        <v>0.88</v>
      </c>
      <c r="J8" s="4">
        <v>1.05</v>
      </c>
      <c r="K8" s="4">
        <v>1.3</v>
      </c>
      <c r="L8" s="4">
        <v>1.56</v>
      </c>
      <c r="M8" s="4">
        <v>1.06</v>
      </c>
      <c r="N8" s="4">
        <v>1.26</v>
      </c>
      <c r="O8" s="4">
        <v>1.56</v>
      </c>
      <c r="P8" s="4">
        <v>1.87</v>
      </c>
      <c r="Q8" s="4">
        <v>18.835599999999999</v>
      </c>
      <c r="R8" s="4">
        <v>7.5952000000000002</v>
      </c>
      <c r="S8" s="4">
        <v>0</v>
      </c>
      <c r="T8" s="4">
        <v>26.8597</v>
      </c>
      <c r="U8" s="4">
        <v>10.6469</v>
      </c>
      <c r="V8" s="4">
        <v>0</v>
      </c>
      <c r="W8" s="4"/>
      <c r="X8" s="4"/>
      <c r="Y8" s="4"/>
      <c r="Z8" s="4"/>
      <c r="AA8" s="4"/>
      <c r="AB8" s="4"/>
      <c r="AC8" s="4">
        <f t="shared" si="4"/>
        <v>0</v>
      </c>
      <c r="AD8" s="4">
        <f t="shared" si="5"/>
        <v>0</v>
      </c>
      <c r="AE8" s="4">
        <f t="shared" si="6"/>
        <v>0</v>
      </c>
      <c r="AF8" s="4">
        <f t="shared" si="7"/>
        <v>0</v>
      </c>
      <c r="AG8" s="8">
        <f t="shared" si="0"/>
        <v>0.88003251834997398</v>
      </c>
      <c r="AH8" s="8">
        <f t="shared" si="1"/>
        <v>1.2995790594155217</v>
      </c>
      <c r="AI8" s="8">
        <f t="shared" si="2"/>
        <v>1.0519376194565246</v>
      </c>
      <c r="AJ8" s="8">
        <f t="shared" si="3"/>
        <v>1.5630771489392941</v>
      </c>
    </row>
    <row r="9" spans="1:36" s="36" customFormat="1" x14ac:dyDescent="0.25">
      <c r="A9" s="33" t="s">
        <v>17</v>
      </c>
      <c r="B9" s="34">
        <v>12.874000000000001</v>
      </c>
      <c r="C9" s="34">
        <v>3.2320000000000002</v>
      </c>
      <c r="D9" s="34">
        <v>0</v>
      </c>
      <c r="E9" s="34">
        <v>12.874000000000001</v>
      </c>
      <c r="F9" s="34">
        <v>3.2320000000000002</v>
      </c>
      <c r="G9" s="34">
        <v>0</v>
      </c>
      <c r="H9" s="34">
        <v>44.454999999999998</v>
      </c>
      <c r="I9" s="34">
        <v>0.95</v>
      </c>
      <c r="J9" s="34">
        <v>0.95</v>
      </c>
      <c r="K9" s="34">
        <v>1.1299999999999999</v>
      </c>
      <c r="L9" s="34">
        <v>1.1299999999999999</v>
      </c>
      <c r="M9" s="34">
        <v>1.1399999999999999</v>
      </c>
      <c r="N9" s="34">
        <v>1.1399999999999999</v>
      </c>
      <c r="O9" s="34">
        <v>1.36</v>
      </c>
      <c r="P9" s="34">
        <v>1.36</v>
      </c>
      <c r="Q9" s="34">
        <v>9.3949999999999996</v>
      </c>
      <c r="R9" s="34">
        <v>2.911</v>
      </c>
      <c r="S9" s="34">
        <v>0</v>
      </c>
      <c r="T9" s="34">
        <v>15.593999999999999</v>
      </c>
      <c r="U9" s="34">
        <v>3.556</v>
      </c>
      <c r="V9" s="34">
        <v>9.2550000000000008</v>
      </c>
      <c r="W9" s="34"/>
      <c r="X9" s="34"/>
      <c r="Y9" s="34"/>
      <c r="Z9" s="34"/>
      <c r="AA9" s="34"/>
      <c r="AB9" s="34"/>
      <c r="AC9" s="34">
        <f t="shared" si="4"/>
        <v>0</v>
      </c>
      <c r="AD9" s="34">
        <f t="shared" si="5"/>
        <v>0</v>
      </c>
      <c r="AE9" s="34">
        <f t="shared" si="6"/>
        <v>0</v>
      </c>
      <c r="AF9" s="34">
        <f t="shared" si="7"/>
        <v>0</v>
      </c>
      <c r="AG9" s="35">
        <f t="shared" si="0"/>
        <v>0.72976541867329492</v>
      </c>
      <c r="AH9" s="35">
        <f t="shared" si="1"/>
        <v>1.2112785459064781</v>
      </c>
      <c r="AI9" s="35">
        <f t="shared" si="2"/>
        <v>0.90068069306930687</v>
      </c>
      <c r="AJ9" s="35">
        <f t="shared" si="3"/>
        <v>3.9637995049504946</v>
      </c>
    </row>
    <row r="10" spans="1:36" x14ac:dyDescent="0.25">
      <c r="A10" s="12" t="s">
        <v>18</v>
      </c>
      <c r="B10" s="4">
        <v>920.88</v>
      </c>
      <c r="C10" s="4">
        <v>139.12299999999999</v>
      </c>
      <c r="D10" s="4">
        <v>0</v>
      </c>
      <c r="E10" s="4">
        <v>810.15499999999997</v>
      </c>
      <c r="F10" s="4">
        <v>138.42400000000001</v>
      </c>
      <c r="G10" s="4">
        <v>0</v>
      </c>
      <c r="H10" s="4"/>
      <c r="I10" s="4">
        <v>0.61</v>
      </c>
      <c r="J10" s="4">
        <v>0.71</v>
      </c>
      <c r="K10" s="4">
        <v>0.8</v>
      </c>
      <c r="L10" s="4">
        <v>0.84</v>
      </c>
      <c r="M10" s="4">
        <v>0.73199999999999998</v>
      </c>
      <c r="N10" s="4">
        <v>0.85199999999999998</v>
      </c>
      <c r="O10" s="4">
        <v>0.96</v>
      </c>
      <c r="P10" s="4">
        <v>1.008</v>
      </c>
      <c r="Q10" s="4">
        <v>559.827</v>
      </c>
      <c r="R10" s="4">
        <v>99.11</v>
      </c>
      <c r="S10" s="4">
        <v>0</v>
      </c>
      <c r="T10" s="4">
        <v>644.548</v>
      </c>
      <c r="U10" s="4">
        <v>116.55200000000001</v>
      </c>
      <c r="V10" s="4">
        <v>0</v>
      </c>
      <c r="W10" s="4">
        <v>10.1</v>
      </c>
      <c r="X10" s="4">
        <v>14.377000000000001</v>
      </c>
      <c r="Y10" s="4">
        <v>0</v>
      </c>
      <c r="Z10" s="4">
        <v>0</v>
      </c>
      <c r="AA10" s="4">
        <v>0</v>
      </c>
      <c r="AB10" s="4">
        <v>0</v>
      </c>
      <c r="AC10" s="4">
        <f t="shared" si="4"/>
        <v>1.0967769959169489E-2</v>
      </c>
      <c r="AD10" s="4">
        <f t="shared" si="5"/>
        <v>0</v>
      </c>
      <c r="AE10" s="4">
        <f t="shared" si="6"/>
        <v>0.10334020974245813</v>
      </c>
      <c r="AF10" s="4">
        <f t="shared" si="7"/>
        <v>0</v>
      </c>
      <c r="AG10" s="8">
        <f t="shared" si="0"/>
        <v>0.61889388411085056</v>
      </c>
      <c r="AH10" s="8">
        <f t="shared" si="1"/>
        <v>0.79558602983379723</v>
      </c>
      <c r="AI10" s="8">
        <f t="shared" si="2"/>
        <v>0.81573140314685566</v>
      </c>
      <c r="AJ10" s="8">
        <f t="shared" si="3"/>
        <v>0.84199271802577591</v>
      </c>
    </row>
    <row r="11" spans="1:36" x14ac:dyDescent="0.25">
      <c r="A11" s="12" t="s">
        <v>19</v>
      </c>
      <c r="B11" s="4">
        <v>60.89</v>
      </c>
      <c r="C11" s="4">
        <v>19.367999999999999</v>
      </c>
      <c r="D11" s="4">
        <v>6.8000000000000005E-2</v>
      </c>
      <c r="E11" s="4">
        <v>60.308999999999997</v>
      </c>
      <c r="F11" s="4">
        <v>23.094000000000001</v>
      </c>
      <c r="G11" s="4">
        <v>3.5999999999999997E-2</v>
      </c>
      <c r="H11" s="4">
        <v>9.99</v>
      </c>
      <c r="I11" s="4">
        <v>0.98</v>
      </c>
      <c r="J11" s="4">
        <v>0.98</v>
      </c>
      <c r="K11" s="4">
        <v>1.3</v>
      </c>
      <c r="L11" s="4">
        <v>1.3</v>
      </c>
      <c r="M11" s="4">
        <v>1.1759999999999999</v>
      </c>
      <c r="N11" s="4">
        <v>1.1759999999999999</v>
      </c>
      <c r="O11" s="4">
        <v>1.56</v>
      </c>
      <c r="P11" s="4">
        <v>1.56</v>
      </c>
      <c r="Q11" s="4">
        <v>59.665999999999997</v>
      </c>
      <c r="R11" s="4">
        <v>18.995000000000001</v>
      </c>
      <c r="S11" s="4">
        <v>6.7000000000000004E-2</v>
      </c>
      <c r="T11" s="4">
        <v>78.400999999999996</v>
      </c>
      <c r="U11" s="4">
        <v>40.485999999999997</v>
      </c>
      <c r="V11" s="4">
        <v>4.7E-2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f t="shared" si="4"/>
        <v>0</v>
      </c>
      <c r="AD11" s="4">
        <f t="shared" si="5"/>
        <v>0</v>
      </c>
      <c r="AE11" s="4">
        <f t="shared" si="6"/>
        <v>0</v>
      </c>
      <c r="AF11" s="4">
        <f t="shared" si="7"/>
        <v>0</v>
      </c>
      <c r="AG11" s="8">
        <f t="shared" si="0"/>
        <v>0.97989817704056492</v>
      </c>
      <c r="AH11" s="8">
        <f t="shared" si="1"/>
        <v>1.299988393108823</v>
      </c>
      <c r="AI11" s="8">
        <f t="shared" si="2"/>
        <v>0.98074142916150364</v>
      </c>
      <c r="AJ11" s="8">
        <f t="shared" si="3"/>
        <v>1.7523994811932551</v>
      </c>
    </row>
    <row r="12" spans="1:36" s="36" customFormat="1" x14ac:dyDescent="0.25">
      <c r="A12" s="33" t="s">
        <v>20</v>
      </c>
      <c r="B12" s="34">
        <v>36.872999999999998</v>
      </c>
      <c r="C12" s="34">
        <v>11.788</v>
      </c>
      <c r="D12" s="34">
        <v>0</v>
      </c>
      <c r="E12" s="34">
        <v>36.313000000000002</v>
      </c>
      <c r="F12" s="34">
        <v>7.87</v>
      </c>
      <c r="G12" s="34">
        <v>0</v>
      </c>
      <c r="H12" s="34"/>
      <c r="I12" s="34">
        <v>0.8</v>
      </c>
      <c r="J12" s="34">
        <v>0.8</v>
      </c>
      <c r="K12" s="34">
        <v>1.6</v>
      </c>
      <c r="L12" s="34">
        <v>1.6</v>
      </c>
      <c r="M12" s="34">
        <v>0.96</v>
      </c>
      <c r="N12" s="34">
        <v>0.96</v>
      </c>
      <c r="O12" s="34">
        <v>1.92</v>
      </c>
      <c r="P12" s="34">
        <v>1.92</v>
      </c>
      <c r="Q12" s="34">
        <v>25.811</v>
      </c>
      <c r="R12" s="34">
        <v>8.2520000000000007</v>
      </c>
      <c r="S12" s="34">
        <v>0</v>
      </c>
      <c r="T12" s="34">
        <v>53.38</v>
      </c>
      <c r="U12" s="34">
        <v>11.569000000000001</v>
      </c>
      <c r="V12" s="34"/>
      <c r="W12" s="34"/>
      <c r="X12" s="34"/>
      <c r="Y12" s="34"/>
      <c r="Z12" s="34"/>
      <c r="AA12" s="34"/>
      <c r="AB12" s="34"/>
      <c r="AC12" s="34">
        <f t="shared" si="4"/>
        <v>0</v>
      </c>
      <c r="AD12" s="34">
        <f t="shared" si="5"/>
        <v>0</v>
      </c>
      <c r="AE12" s="34">
        <f t="shared" si="6"/>
        <v>0</v>
      </c>
      <c r="AF12" s="34">
        <f t="shared" si="7"/>
        <v>0</v>
      </c>
      <c r="AG12" s="35">
        <f t="shared" si="0"/>
        <v>0.69999728798850114</v>
      </c>
      <c r="AH12" s="35">
        <f t="shared" si="1"/>
        <v>1.4699969707818137</v>
      </c>
      <c r="AI12" s="35">
        <f t="shared" si="2"/>
        <v>0.70003393281303028</v>
      </c>
      <c r="AJ12" s="35">
        <f t="shared" si="3"/>
        <v>1.470012706480305</v>
      </c>
    </row>
    <row r="13" spans="1:36" x14ac:dyDescent="0.25">
      <c r="A13" s="12" t="s">
        <v>54</v>
      </c>
      <c r="B13" s="4">
        <v>46.732999999999997</v>
      </c>
      <c r="C13" s="4">
        <v>23.170999999999999</v>
      </c>
      <c r="D13" s="4">
        <v>0</v>
      </c>
      <c r="E13" s="4">
        <v>42.805</v>
      </c>
      <c r="F13" s="4">
        <v>17.260000000000002</v>
      </c>
      <c r="G13" s="4">
        <v>0</v>
      </c>
      <c r="H13" s="4"/>
      <c r="I13" s="4">
        <v>1.1499999999999999</v>
      </c>
      <c r="J13" s="4">
        <v>1.21</v>
      </c>
      <c r="K13" s="4">
        <v>1.3</v>
      </c>
      <c r="L13" s="4">
        <v>1.33</v>
      </c>
      <c r="M13" s="4">
        <v>1.38</v>
      </c>
      <c r="N13" s="4">
        <v>1.45</v>
      </c>
      <c r="O13" s="4">
        <v>1.56</v>
      </c>
      <c r="P13" s="4">
        <v>1.5960000000000001</v>
      </c>
      <c r="Q13" s="4">
        <v>53.838000000000001</v>
      </c>
      <c r="R13" s="4">
        <v>28.036000000000001</v>
      </c>
      <c r="S13" s="4">
        <v>0</v>
      </c>
      <c r="T13" s="4">
        <v>55.718000000000004</v>
      </c>
      <c r="U13" s="4">
        <v>22.933</v>
      </c>
      <c r="V13" s="4">
        <v>0</v>
      </c>
      <c r="W13" s="4"/>
      <c r="X13" s="4"/>
      <c r="Y13" s="4"/>
      <c r="Z13" s="4"/>
      <c r="AA13" s="4"/>
      <c r="AB13" s="4"/>
      <c r="AC13" s="4">
        <f t="shared" si="4"/>
        <v>0</v>
      </c>
      <c r="AD13" s="4">
        <f t="shared" si="5"/>
        <v>0</v>
      </c>
      <c r="AE13" s="4">
        <f t="shared" si="6"/>
        <v>0</v>
      </c>
      <c r="AF13" s="4">
        <f t="shared" si="7"/>
        <v>0</v>
      </c>
      <c r="AG13" s="8">
        <f t="shared" si="0"/>
        <v>1.1520338946782789</v>
      </c>
      <c r="AH13" s="8">
        <f t="shared" si="1"/>
        <v>1.3016703656114941</v>
      </c>
      <c r="AI13" s="8">
        <f t="shared" si="2"/>
        <v>1.2099607267705321</v>
      </c>
      <c r="AJ13" s="8">
        <f t="shared" si="3"/>
        <v>1.3286790266512165</v>
      </c>
    </row>
    <row r="14" spans="1:36" x14ac:dyDescent="0.25">
      <c r="A14" s="12" t="s">
        <v>21</v>
      </c>
      <c r="B14" s="4">
        <v>133.16900000000001</v>
      </c>
      <c r="C14" s="4">
        <v>34.134999999999998</v>
      </c>
      <c r="D14" s="4">
        <v>0</v>
      </c>
      <c r="E14" s="4">
        <v>130.85900000000001</v>
      </c>
      <c r="F14" s="4">
        <v>56.753</v>
      </c>
      <c r="G14" s="4"/>
      <c r="H14" s="4">
        <v>4.6150000000000002</v>
      </c>
      <c r="I14" s="4">
        <v>0.88</v>
      </c>
      <c r="J14" s="4">
        <v>0.88</v>
      </c>
      <c r="K14" s="4">
        <v>0.91</v>
      </c>
      <c r="L14" s="4">
        <v>0.91</v>
      </c>
      <c r="M14" s="4">
        <v>1.06</v>
      </c>
      <c r="N14" s="4">
        <v>1.06</v>
      </c>
      <c r="O14" s="4">
        <v>1.0900000000000001</v>
      </c>
      <c r="P14" s="4">
        <v>1.0900000000000001</v>
      </c>
      <c r="Q14" s="4">
        <v>117.18899999999999</v>
      </c>
      <c r="R14" s="4">
        <v>30.039000000000001</v>
      </c>
      <c r="S14" s="4">
        <v>0</v>
      </c>
      <c r="T14" s="4">
        <v>119.07899999999999</v>
      </c>
      <c r="U14" s="4">
        <v>51.646000000000001</v>
      </c>
      <c r="V14" s="4">
        <v>0</v>
      </c>
      <c r="W14" s="4">
        <v>15.78</v>
      </c>
      <c r="X14" s="4">
        <v>2.6871999999999998</v>
      </c>
      <c r="Y14" s="4">
        <v>0</v>
      </c>
      <c r="Z14" s="4">
        <v>15.5496</v>
      </c>
      <c r="AA14" s="4">
        <v>3.7191999999999998</v>
      </c>
      <c r="AB14" s="4"/>
      <c r="AC14" s="4">
        <f t="shared" si="4"/>
        <v>0.11849604637715984</v>
      </c>
      <c r="AD14" s="4">
        <f t="shared" si="5"/>
        <v>0.11882713454940048</v>
      </c>
      <c r="AE14" s="4">
        <f t="shared" si="6"/>
        <v>7.8722718617255022E-2</v>
      </c>
      <c r="AF14" s="4">
        <f t="shared" si="7"/>
        <v>6.5533099571828804E-2</v>
      </c>
      <c r="AG14" s="8">
        <f t="shared" si="0"/>
        <v>0.99849814896860367</v>
      </c>
      <c r="AH14" s="8">
        <f t="shared" si="1"/>
        <v>1.0288065780725819</v>
      </c>
      <c r="AI14" s="8">
        <f t="shared" si="2"/>
        <v>0.95872857770616671</v>
      </c>
      <c r="AJ14" s="8">
        <f t="shared" si="3"/>
        <v>0.97554666713653904</v>
      </c>
    </row>
    <row r="15" spans="1:36" s="36" customFormat="1" x14ac:dyDescent="0.25">
      <c r="A15" s="33" t="s">
        <v>22</v>
      </c>
      <c r="B15" s="34">
        <v>48.48</v>
      </c>
      <c r="C15" s="34">
        <v>6.8789999999999996</v>
      </c>
      <c r="D15" s="34">
        <v>7.4999999999999997E-2</v>
      </c>
      <c r="E15" s="34">
        <v>46.804000000000002</v>
      </c>
      <c r="F15" s="34">
        <v>4.7789999999999999</v>
      </c>
      <c r="G15" s="34"/>
      <c r="H15" s="34"/>
      <c r="I15" s="34">
        <v>1.1399999999999999</v>
      </c>
      <c r="J15" s="34">
        <v>1.68</v>
      </c>
      <c r="K15" s="34">
        <v>1.68</v>
      </c>
      <c r="L15" s="34">
        <v>2.71</v>
      </c>
      <c r="M15" s="34">
        <v>1.3680000000000001</v>
      </c>
      <c r="N15" s="34">
        <v>2.016</v>
      </c>
      <c r="O15" s="34">
        <v>2.016</v>
      </c>
      <c r="P15" s="34">
        <v>3.2519999999999998</v>
      </c>
      <c r="Q15" s="34">
        <v>55.267000000000003</v>
      </c>
      <c r="R15" s="34">
        <v>11.557</v>
      </c>
      <c r="S15" s="34">
        <v>0.126</v>
      </c>
      <c r="T15" s="34">
        <v>78.631</v>
      </c>
      <c r="U15" s="34">
        <v>12.951000000000001</v>
      </c>
      <c r="V15" s="34">
        <v>0</v>
      </c>
      <c r="W15" s="34">
        <v>7.694</v>
      </c>
      <c r="X15" s="34">
        <v>0.33</v>
      </c>
      <c r="Y15" s="34">
        <v>1.9E-2</v>
      </c>
      <c r="Z15" s="34">
        <v>0</v>
      </c>
      <c r="AA15" s="34">
        <v>0</v>
      </c>
      <c r="AB15" s="34">
        <v>0</v>
      </c>
      <c r="AC15" s="34">
        <f t="shared" si="4"/>
        <v>0.15870462046204623</v>
      </c>
      <c r="AD15" s="34">
        <f t="shared" si="5"/>
        <v>0</v>
      </c>
      <c r="AE15" s="34">
        <f t="shared" si="6"/>
        <v>5.0186942766752951E-2</v>
      </c>
      <c r="AF15" s="34">
        <f t="shared" si="7"/>
        <v>0</v>
      </c>
      <c r="AG15" s="35">
        <f t="shared" si="0"/>
        <v>1.2987004950495051</v>
      </c>
      <c r="AH15" s="35">
        <f t="shared" si="1"/>
        <v>1.6800059823946671</v>
      </c>
      <c r="AI15" s="35">
        <f t="shared" si="2"/>
        <v>1.7280127925570579</v>
      </c>
      <c r="AJ15" s="35">
        <f t="shared" si="3"/>
        <v>2.7099811676082863</v>
      </c>
    </row>
    <row r="16" spans="1:36" x14ac:dyDescent="0.25">
      <c r="A16" s="12" t="s">
        <v>64</v>
      </c>
      <c r="B16" s="4">
        <v>87.013999999999996</v>
      </c>
      <c r="C16" s="4">
        <v>12.169</v>
      </c>
      <c r="D16" s="4">
        <v>1.71</v>
      </c>
      <c r="E16" s="4">
        <v>64.790999999999997</v>
      </c>
      <c r="F16" s="4">
        <v>11.026999999999999</v>
      </c>
      <c r="G16" s="4"/>
      <c r="H16" s="4">
        <v>23.187000000000001</v>
      </c>
      <c r="I16" s="4">
        <v>1.03</v>
      </c>
      <c r="J16" s="4">
        <v>0.84</v>
      </c>
      <c r="K16" s="4">
        <v>1.03</v>
      </c>
      <c r="L16" s="4">
        <v>0.84</v>
      </c>
      <c r="M16" s="4">
        <f>I16*1.2</f>
        <v>1.236</v>
      </c>
      <c r="N16" s="4">
        <f>J16*1.2</f>
        <v>1.008</v>
      </c>
      <c r="O16" s="4">
        <f>K16*1.2</f>
        <v>1.236</v>
      </c>
      <c r="P16" s="4">
        <f>L16*1.2</f>
        <v>1.008</v>
      </c>
      <c r="Q16" s="4">
        <v>38.466999999999999</v>
      </c>
      <c r="R16" s="4">
        <v>9.7439999999999998</v>
      </c>
      <c r="S16" s="4">
        <v>1.2010000000000001</v>
      </c>
      <c r="T16" s="4">
        <v>64.619</v>
      </c>
      <c r="U16" s="4">
        <v>8.7319999999999993</v>
      </c>
      <c r="V16" s="4"/>
      <c r="W16" s="4">
        <v>6.0579999999999998</v>
      </c>
      <c r="X16" s="4">
        <v>0.90500000000000003</v>
      </c>
      <c r="Y16" s="4">
        <v>0.02</v>
      </c>
      <c r="Z16" s="4">
        <v>2.2970000000000002</v>
      </c>
      <c r="AA16" s="4">
        <v>0.84299999999999997</v>
      </c>
      <c r="AB16" s="4"/>
      <c r="AC16" s="4">
        <f t="shared" si="4"/>
        <v>6.9620980531868437E-2</v>
      </c>
      <c r="AD16" s="4">
        <f t="shared" si="5"/>
        <v>3.5452454816255349E-2</v>
      </c>
      <c r="AE16" s="4">
        <f t="shared" si="6"/>
        <v>6.6647452986526398E-2</v>
      </c>
      <c r="AF16" s="4">
        <f t="shared" si="7"/>
        <v>7.6448716786070556E-2</v>
      </c>
      <c r="AG16" s="8">
        <f t="shared" si="0"/>
        <v>0.51169926678465538</v>
      </c>
      <c r="AH16" s="8">
        <f t="shared" si="1"/>
        <v>1.0327977651216991</v>
      </c>
      <c r="AI16" s="8">
        <f t="shared" si="2"/>
        <v>0.87509244802366659</v>
      </c>
      <c r="AJ16" s="8">
        <f t="shared" si="3"/>
        <v>0.86832320667452612</v>
      </c>
    </row>
    <row r="17" spans="1:36" x14ac:dyDescent="0.25">
      <c r="A17" s="12" t="s">
        <v>24</v>
      </c>
      <c r="B17" s="4">
        <v>43.003</v>
      </c>
      <c r="C17" s="4">
        <v>30.690999999999999</v>
      </c>
      <c r="D17" s="4">
        <v>0</v>
      </c>
      <c r="E17" s="4">
        <v>35.256</v>
      </c>
      <c r="F17" s="4">
        <v>29.937000000000001</v>
      </c>
      <c r="G17" s="4">
        <v>0</v>
      </c>
      <c r="H17" s="4"/>
      <c r="I17" s="4">
        <v>0.88</v>
      </c>
      <c r="J17" s="4">
        <v>1.06</v>
      </c>
      <c r="K17" s="4">
        <v>1.64</v>
      </c>
      <c r="L17" s="4">
        <v>1.97</v>
      </c>
      <c r="M17" s="4">
        <v>1.06</v>
      </c>
      <c r="N17" s="4">
        <v>1.27</v>
      </c>
      <c r="O17" s="4">
        <v>1.97</v>
      </c>
      <c r="P17" s="4">
        <v>2.36</v>
      </c>
      <c r="Q17" s="4">
        <v>37.817999999999998</v>
      </c>
      <c r="R17" s="4">
        <v>32.036999999999999</v>
      </c>
      <c r="S17" s="4">
        <v>0</v>
      </c>
      <c r="T17" s="4">
        <v>57.792999999999999</v>
      </c>
      <c r="U17" s="4">
        <v>56.536999999999999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f t="shared" si="4"/>
        <v>0</v>
      </c>
      <c r="AD17" s="4">
        <f t="shared" si="5"/>
        <v>0</v>
      </c>
      <c r="AE17" s="4">
        <f t="shared" si="6"/>
        <v>0</v>
      </c>
      <c r="AF17" s="4">
        <f t="shared" si="7"/>
        <v>0</v>
      </c>
      <c r="AG17" s="8">
        <f t="shared" si="0"/>
        <v>0.87942701671976364</v>
      </c>
      <c r="AH17" s="8">
        <f t="shared" si="1"/>
        <v>1.639238711141366</v>
      </c>
      <c r="AI17" s="8">
        <f t="shared" si="2"/>
        <v>1.0438565051643804</v>
      </c>
      <c r="AJ17" s="8">
        <f t="shared" si="3"/>
        <v>1.8885325850953669</v>
      </c>
    </row>
    <row r="18" spans="1:36" s="36" customFormat="1" x14ac:dyDescent="0.25">
      <c r="A18" s="33" t="s">
        <v>25</v>
      </c>
      <c r="B18" s="34">
        <v>11.505000000000001</v>
      </c>
      <c r="C18" s="34">
        <v>44.930999999999997</v>
      </c>
      <c r="D18" s="34">
        <v>0</v>
      </c>
      <c r="E18" s="34">
        <v>9.4499999999999993</v>
      </c>
      <c r="F18" s="34">
        <v>43.003999999999998</v>
      </c>
      <c r="G18" s="34">
        <v>0</v>
      </c>
      <c r="H18" s="34"/>
      <c r="I18" s="34">
        <v>1</v>
      </c>
      <c r="J18" s="34">
        <v>1</v>
      </c>
      <c r="K18" s="34">
        <v>2.08</v>
      </c>
      <c r="L18" s="34">
        <v>2.08</v>
      </c>
      <c r="M18" s="34">
        <v>1.2</v>
      </c>
      <c r="N18" s="34">
        <v>1.2</v>
      </c>
      <c r="O18" s="34">
        <v>2.496</v>
      </c>
      <c r="P18" s="34">
        <v>2.496</v>
      </c>
      <c r="Q18" s="34">
        <v>11.311999999999999</v>
      </c>
      <c r="R18" s="34">
        <v>43.954999999999998</v>
      </c>
      <c r="S18" s="34">
        <v>0</v>
      </c>
      <c r="T18" s="34">
        <v>19.655999999999999</v>
      </c>
      <c r="U18" s="34">
        <v>89.447999999999993</v>
      </c>
      <c r="V18" s="34">
        <v>0</v>
      </c>
      <c r="W18" s="34">
        <v>6.2229999999999999</v>
      </c>
      <c r="X18" s="34">
        <v>1.135</v>
      </c>
      <c r="Y18" s="34">
        <v>0</v>
      </c>
      <c r="Z18" s="34">
        <v>1.444</v>
      </c>
      <c r="AA18" s="34">
        <v>7.02</v>
      </c>
      <c r="AB18" s="34">
        <v>0</v>
      </c>
      <c r="AC18" s="34">
        <f t="shared" si="4"/>
        <v>0.54089526292916124</v>
      </c>
      <c r="AD18" s="34">
        <f t="shared" si="5"/>
        <v>0.1528042328042328</v>
      </c>
      <c r="AE18" s="34">
        <f t="shared" si="6"/>
        <v>2.5260955687609891E-2</v>
      </c>
      <c r="AF18" s="34">
        <f t="shared" si="7"/>
        <v>0.16324062877871826</v>
      </c>
      <c r="AG18" s="35">
        <f t="shared" si="0"/>
        <v>1.5241199478487613</v>
      </c>
      <c r="AH18" s="35">
        <f t="shared" si="1"/>
        <v>2.2328042328042326</v>
      </c>
      <c r="AI18" s="35">
        <f t="shared" si="2"/>
        <v>1.0035387594311278</v>
      </c>
      <c r="AJ18" s="35">
        <f t="shared" si="3"/>
        <v>2.2432331876104548</v>
      </c>
    </row>
    <row r="19" spans="1:36" x14ac:dyDescent="0.25">
      <c r="A19" s="12" t="s">
        <v>26</v>
      </c>
      <c r="B19" s="4" t="s">
        <v>63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8"/>
      <c r="AH19" s="8"/>
      <c r="AI19" s="8"/>
      <c r="AJ19" s="8"/>
    </row>
    <row r="20" spans="1:36" x14ac:dyDescent="0.25">
      <c r="A20" s="9" t="s">
        <v>53</v>
      </c>
      <c r="B20" s="4">
        <v>197.55199999999999</v>
      </c>
      <c r="C20" s="4">
        <v>138.773</v>
      </c>
      <c r="D20" s="4">
        <v>0</v>
      </c>
      <c r="E20" s="4">
        <v>197.649</v>
      </c>
      <c r="F20" s="4">
        <v>184.97</v>
      </c>
      <c r="G20" s="4">
        <v>0</v>
      </c>
      <c r="H20" s="4"/>
      <c r="I20" s="7">
        <f>Q20/B20</f>
        <v>0.87777395318700902</v>
      </c>
      <c r="J20" s="7">
        <f>R20/C20</f>
        <v>0.94025494872921966</v>
      </c>
      <c r="K20" s="7">
        <f>T20/E20</f>
        <v>1.6651235270605973</v>
      </c>
      <c r="L20" s="7">
        <f>U20/F20</f>
        <v>2.1628588419743742</v>
      </c>
      <c r="M20" s="8">
        <f>I20*1.2</f>
        <v>1.0533287438244108</v>
      </c>
      <c r="N20" s="8">
        <f>J20*1.2</f>
        <v>1.1283059384750636</v>
      </c>
      <c r="O20" s="8">
        <f>K20*1.2</f>
        <v>1.9981482324727167</v>
      </c>
      <c r="P20" s="8">
        <f>L20*1.2</f>
        <v>2.5954306103692488</v>
      </c>
      <c r="Q20" s="4">
        <v>173.40600000000001</v>
      </c>
      <c r="R20" s="4">
        <v>130.482</v>
      </c>
      <c r="S20" s="4">
        <v>0</v>
      </c>
      <c r="T20" s="4">
        <v>329.11</v>
      </c>
      <c r="U20" s="4">
        <v>400.06400000000002</v>
      </c>
      <c r="V20" s="4">
        <v>0</v>
      </c>
      <c r="W20" s="4">
        <v>1.169</v>
      </c>
      <c r="X20" s="4">
        <v>0.20300000000000001</v>
      </c>
      <c r="Y20" s="4">
        <v>0</v>
      </c>
      <c r="Z20" s="4">
        <v>1.1639999999999999</v>
      </c>
      <c r="AA20" s="4">
        <v>0.17499999999999999</v>
      </c>
      <c r="AB20" s="4"/>
      <c r="AC20" s="4">
        <f t="shared" si="4"/>
        <v>5.9174293350611491E-3</v>
      </c>
      <c r="AD20" s="4">
        <f t="shared" si="5"/>
        <v>5.889227873654812E-3</v>
      </c>
      <c r="AE20" s="4">
        <f t="shared" si="6"/>
        <v>1.4628205774898577E-3</v>
      </c>
      <c r="AF20" s="4">
        <f t="shared" si="7"/>
        <v>9.4609936746499425E-4</v>
      </c>
      <c r="AG20" s="8">
        <f t="shared" si="0"/>
        <v>0.88369138252207025</v>
      </c>
      <c r="AH20" s="8">
        <f t="shared" si="1"/>
        <v>1.6710127549342522</v>
      </c>
      <c r="AI20" s="8">
        <f t="shared" si="2"/>
        <v>0.94171776930670958</v>
      </c>
      <c r="AJ20" s="8">
        <f t="shared" si="3"/>
        <v>2.1638049413418394</v>
      </c>
    </row>
    <row r="21" spans="1:36" s="36" customFormat="1" x14ac:dyDescent="0.25">
      <c r="A21" s="33" t="s">
        <v>27</v>
      </c>
      <c r="B21" s="34">
        <v>27.053999999999998</v>
      </c>
      <c r="C21" s="34">
        <v>8.9260000000000002</v>
      </c>
      <c r="D21" s="34">
        <v>0</v>
      </c>
      <c r="E21" s="34">
        <v>24.202999999999999</v>
      </c>
      <c r="F21" s="34">
        <v>3.0680000000000001</v>
      </c>
      <c r="G21" s="34">
        <v>0</v>
      </c>
      <c r="H21" s="34"/>
      <c r="I21" s="34">
        <v>0.8</v>
      </c>
      <c r="J21" s="34">
        <v>0.8</v>
      </c>
      <c r="K21" s="34">
        <v>1.1399999999999999</v>
      </c>
      <c r="L21" s="34">
        <v>1.1399999999999999</v>
      </c>
      <c r="M21" s="34">
        <v>0.96</v>
      </c>
      <c r="N21" s="34">
        <v>0.96</v>
      </c>
      <c r="O21" s="34">
        <v>1.37</v>
      </c>
      <c r="P21" s="34">
        <v>1.37</v>
      </c>
      <c r="Q21" s="34">
        <v>20.622</v>
      </c>
      <c r="R21" s="34">
        <v>8.1769999999999996</v>
      </c>
      <c r="S21" s="34">
        <v>0</v>
      </c>
      <c r="T21" s="34">
        <v>26.148</v>
      </c>
      <c r="U21" s="34">
        <v>4.976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f t="shared" si="4"/>
        <v>0</v>
      </c>
      <c r="AD21" s="34">
        <f t="shared" si="5"/>
        <v>0</v>
      </c>
      <c r="AE21" s="34">
        <f t="shared" si="6"/>
        <v>0</v>
      </c>
      <c r="AF21" s="34">
        <f t="shared" si="7"/>
        <v>0</v>
      </c>
      <c r="AG21" s="35">
        <f t="shared" si="0"/>
        <v>0.76225327123530717</v>
      </c>
      <c r="AH21" s="35">
        <f t="shared" si="1"/>
        <v>1.0803619386026526</v>
      </c>
      <c r="AI21" s="35">
        <f t="shared" si="2"/>
        <v>0.9160878332959892</v>
      </c>
      <c r="AJ21" s="35">
        <f t="shared" si="3"/>
        <v>1.621903520208605</v>
      </c>
    </row>
    <row r="22" spans="1:36" x14ac:dyDescent="0.25">
      <c r="A22" s="12" t="s">
        <v>28</v>
      </c>
      <c r="B22" s="4">
        <v>86.745000000000005</v>
      </c>
      <c r="C22" s="4">
        <v>30.204999999999998</v>
      </c>
      <c r="D22" s="4">
        <v>1.0680000000000001</v>
      </c>
      <c r="E22" s="4">
        <v>75.878</v>
      </c>
      <c r="F22" s="4">
        <v>31.818999999999999</v>
      </c>
      <c r="G22" s="4">
        <v>0</v>
      </c>
      <c r="H22" s="4"/>
      <c r="I22" s="4">
        <v>1.1100000000000001</v>
      </c>
      <c r="J22" s="4">
        <v>1.1100000000000001</v>
      </c>
      <c r="K22" s="4">
        <v>1.42</v>
      </c>
      <c r="L22" s="4">
        <v>1.42</v>
      </c>
      <c r="M22" s="4">
        <v>1.3320000000000001</v>
      </c>
      <c r="N22" s="4">
        <v>1.3320000000000001</v>
      </c>
      <c r="O22" s="4">
        <v>1.704</v>
      </c>
      <c r="P22" s="4">
        <v>1.704</v>
      </c>
      <c r="Q22" s="4">
        <v>94.081999999999994</v>
      </c>
      <c r="R22" s="4">
        <v>32.622</v>
      </c>
      <c r="S22" s="4">
        <v>1.151</v>
      </c>
      <c r="T22" s="4">
        <v>104.221</v>
      </c>
      <c r="U22" s="4">
        <v>43.646000000000001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f t="shared" si="4"/>
        <v>0</v>
      </c>
      <c r="AD22" s="4">
        <f t="shared" si="5"/>
        <v>0</v>
      </c>
      <c r="AE22" s="4">
        <f t="shared" si="6"/>
        <v>0</v>
      </c>
      <c r="AF22" s="4">
        <f t="shared" si="7"/>
        <v>0</v>
      </c>
      <c r="AG22" s="8">
        <f t="shared" si="0"/>
        <v>1.0845812438757276</v>
      </c>
      <c r="AH22" s="8">
        <f t="shared" si="1"/>
        <v>1.373533830622842</v>
      </c>
      <c r="AI22" s="8">
        <f t="shared" si="2"/>
        <v>1.080019864260884</v>
      </c>
      <c r="AJ22" s="8">
        <f t="shared" si="3"/>
        <v>1.3716961563845502</v>
      </c>
    </row>
    <row r="23" spans="1:36" x14ac:dyDescent="0.25">
      <c r="A23" s="12" t="s">
        <v>48</v>
      </c>
      <c r="B23" s="4">
        <v>135.065</v>
      </c>
      <c r="C23" s="4">
        <v>67.221999999999994</v>
      </c>
      <c r="D23" s="4">
        <v>0</v>
      </c>
      <c r="E23" s="4">
        <v>130.928</v>
      </c>
      <c r="F23" s="4">
        <v>56.436</v>
      </c>
      <c r="G23" s="4">
        <v>0</v>
      </c>
      <c r="H23" s="4">
        <v>469.06099999999998</v>
      </c>
      <c r="I23" s="4">
        <f>ROUND((Q23/B23),3)</f>
        <v>0.76200000000000001</v>
      </c>
      <c r="J23" s="4">
        <f>ROUND((R23/C23),3)</f>
        <v>0.76200000000000001</v>
      </c>
      <c r="K23" s="4">
        <f>ROUND((T23/E23),3)</f>
        <v>1.2130000000000001</v>
      </c>
      <c r="L23" s="4">
        <f>ROUND((U23/F23),3)</f>
        <v>1.698</v>
      </c>
      <c r="M23" s="7">
        <f>I23*1.2</f>
        <v>0.91439999999999999</v>
      </c>
      <c r="N23" s="7">
        <f>J23*1.2</f>
        <v>0.91439999999999999</v>
      </c>
      <c r="O23" s="7">
        <f>K23*1.2</f>
        <v>1.4556</v>
      </c>
      <c r="P23" s="7">
        <f>L23*1.2</f>
        <v>2.0375999999999999</v>
      </c>
      <c r="Q23" s="4">
        <v>102.863</v>
      </c>
      <c r="R23" s="4">
        <v>51.212000000000003</v>
      </c>
      <c r="S23" s="4">
        <v>0</v>
      </c>
      <c r="T23" s="4">
        <v>158.81100000000001</v>
      </c>
      <c r="U23" s="4">
        <v>95.831999999999994</v>
      </c>
      <c r="V23" s="4">
        <v>0</v>
      </c>
      <c r="W23" s="4">
        <v>14.339</v>
      </c>
      <c r="X23" s="4">
        <v>11.497</v>
      </c>
      <c r="Y23" s="4">
        <v>0</v>
      </c>
      <c r="Z23" s="4">
        <v>13.798</v>
      </c>
      <c r="AA23" s="4">
        <v>9.2140000000000004</v>
      </c>
      <c r="AB23" s="4">
        <v>0</v>
      </c>
      <c r="AC23" s="4">
        <f t="shared" si="4"/>
        <v>0.10616369895976012</v>
      </c>
      <c r="AD23" s="4">
        <f t="shared" si="5"/>
        <v>0.10538616644262495</v>
      </c>
      <c r="AE23" s="4">
        <f t="shared" si="6"/>
        <v>0.17103031745559491</v>
      </c>
      <c r="AF23" s="4">
        <f t="shared" si="7"/>
        <v>0.16326458289035367</v>
      </c>
      <c r="AG23" s="8">
        <f t="shared" si="0"/>
        <v>0.867745159737904</v>
      </c>
      <c r="AH23" s="8">
        <f t="shared" si="1"/>
        <v>1.3183505438103387</v>
      </c>
      <c r="AI23" s="8">
        <f t="shared" si="2"/>
        <v>0.93286424087352371</v>
      </c>
      <c r="AJ23" s="8">
        <f t="shared" si="3"/>
        <v>1.8613296477425756</v>
      </c>
    </row>
    <row r="24" spans="1:36" s="36" customFormat="1" x14ac:dyDescent="0.25">
      <c r="A24" s="33" t="s">
        <v>76</v>
      </c>
      <c r="B24" s="34">
        <v>65.808000000000007</v>
      </c>
      <c r="C24" s="34">
        <v>30.744</v>
      </c>
      <c r="D24" s="34">
        <v>0</v>
      </c>
      <c r="E24" s="34">
        <v>62.63</v>
      </c>
      <c r="F24" s="34">
        <v>20.655000000000001</v>
      </c>
      <c r="G24" s="34"/>
      <c r="H24" s="34"/>
      <c r="I24" s="34">
        <v>0.89</v>
      </c>
      <c r="J24" s="34">
        <v>1.28</v>
      </c>
      <c r="K24" s="34">
        <v>0.89</v>
      </c>
      <c r="L24" s="34">
        <v>1.28</v>
      </c>
      <c r="M24" s="34">
        <v>1.0680000000000001</v>
      </c>
      <c r="N24" s="34">
        <v>1.536</v>
      </c>
      <c r="O24" s="34">
        <v>1.0680000000000001</v>
      </c>
      <c r="P24" s="34">
        <v>1.536</v>
      </c>
      <c r="Q24" s="34">
        <v>58.569000000000003</v>
      </c>
      <c r="R24" s="34">
        <v>39.351999999999997</v>
      </c>
      <c r="S24" s="34">
        <v>0</v>
      </c>
      <c r="T24" s="34">
        <v>56.006</v>
      </c>
      <c r="U24" s="34">
        <v>30.353000000000002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f t="shared" si="4"/>
        <v>0</v>
      </c>
      <c r="AD24" s="34">
        <f t="shared" si="5"/>
        <v>0</v>
      </c>
      <c r="AE24" s="34">
        <f t="shared" si="6"/>
        <v>0</v>
      </c>
      <c r="AF24" s="34">
        <f t="shared" si="7"/>
        <v>0</v>
      </c>
      <c r="AG24" s="35">
        <f t="shared" si="0"/>
        <v>0.88999817651349378</v>
      </c>
      <c r="AH24" s="35">
        <f t="shared" si="1"/>
        <v>0.8942359891425834</v>
      </c>
      <c r="AI24" s="35">
        <f t="shared" si="2"/>
        <v>1.2799895914650012</v>
      </c>
      <c r="AJ24" s="35">
        <f t="shared" si="3"/>
        <v>1.469523117889131</v>
      </c>
    </row>
    <row r="25" spans="1:36" x14ac:dyDescent="0.25">
      <c r="A25" s="12" t="s">
        <v>29</v>
      </c>
      <c r="B25" s="4">
        <v>583.51300000000003</v>
      </c>
      <c r="C25" s="4">
        <v>489.33699999999999</v>
      </c>
      <c r="D25" s="4">
        <v>0</v>
      </c>
      <c r="E25" s="4">
        <v>571.53099999999995</v>
      </c>
      <c r="F25" s="4">
        <v>513.67399999999998</v>
      </c>
      <c r="G25" s="4">
        <v>0</v>
      </c>
      <c r="H25" s="4"/>
      <c r="I25" s="4">
        <v>0.75</v>
      </c>
      <c r="J25" s="4">
        <v>0.75</v>
      </c>
      <c r="K25" s="4">
        <v>1.24</v>
      </c>
      <c r="L25" s="4">
        <v>1.24</v>
      </c>
      <c r="M25" s="4">
        <v>0.9</v>
      </c>
      <c r="N25" s="4">
        <v>0.9</v>
      </c>
      <c r="O25" s="4">
        <v>1.49</v>
      </c>
      <c r="P25" s="4">
        <v>1.49</v>
      </c>
      <c r="Q25" s="4">
        <v>441.22699999999998</v>
      </c>
      <c r="R25" s="4">
        <v>321.84500000000003</v>
      </c>
      <c r="S25" s="4">
        <v>0</v>
      </c>
      <c r="T25" s="4">
        <v>703.88400000000001</v>
      </c>
      <c r="U25" s="4">
        <v>570.30499999999995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f t="shared" si="4"/>
        <v>0</v>
      </c>
      <c r="AD25" s="4">
        <f t="shared" si="5"/>
        <v>0</v>
      </c>
      <c r="AE25" s="4">
        <f t="shared" si="6"/>
        <v>0</v>
      </c>
      <c r="AF25" s="4">
        <f t="shared" si="7"/>
        <v>0</v>
      </c>
      <c r="AG25" s="8">
        <f t="shared" si="0"/>
        <v>0.75615624673314896</v>
      </c>
      <c r="AH25" s="8">
        <f t="shared" si="1"/>
        <v>1.2315762399589876</v>
      </c>
      <c r="AI25" s="8">
        <f t="shared" si="2"/>
        <v>0.65771646125267458</v>
      </c>
      <c r="AJ25" s="8">
        <f t="shared" si="3"/>
        <v>1.1102469659745284</v>
      </c>
    </row>
    <row r="26" spans="1:36" x14ac:dyDescent="0.25">
      <c r="A26" s="12" t="s">
        <v>30</v>
      </c>
      <c r="B26" s="4">
        <v>34.863</v>
      </c>
      <c r="C26" s="4">
        <v>12.739000000000001</v>
      </c>
      <c r="D26" s="4">
        <v>0</v>
      </c>
      <c r="E26" s="4">
        <v>41.622</v>
      </c>
      <c r="F26" s="4">
        <v>103.999</v>
      </c>
      <c r="G26" s="4">
        <v>0</v>
      </c>
      <c r="H26" s="4"/>
      <c r="I26" s="4">
        <v>0.95</v>
      </c>
      <c r="J26" s="4">
        <v>1.05</v>
      </c>
      <c r="K26" s="4">
        <v>1.2</v>
      </c>
      <c r="L26" s="4">
        <v>1.35</v>
      </c>
      <c r="M26" s="4">
        <v>1.1399999999999999</v>
      </c>
      <c r="N26" s="4">
        <v>1.26</v>
      </c>
      <c r="O26" s="4">
        <v>1.44</v>
      </c>
      <c r="P26" s="4">
        <v>1.62</v>
      </c>
      <c r="Q26" s="4">
        <v>33.119</v>
      </c>
      <c r="R26" s="4">
        <v>13.375999999999999</v>
      </c>
      <c r="S26" s="4">
        <v>0</v>
      </c>
      <c r="T26" s="4">
        <v>49.945999999999998</v>
      </c>
      <c r="U26" s="4">
        <v>151.82400000000001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f t="shared" si="4"/>
        <v>0</v>
      </c>
      <c r="AD26" s="4">
        <f t="shared" si="5"/>
        <v>0</v>
      </c>
      <c r="AE26" s="4">
        <f t="shared" si="6"/>
        <v>0</v>
      </c>
      <c r="AF26" s="4">
        <f t="shared" si="7"/>
        <v>0</v>
      </c>
      <c r="AG26" s="8">
        <f>(Q26+W26)/B26</f>
        <v>0.94997561885093085</v>
      </c>
      <c r="AH26" s="8">
        <f>(T26+Z26)/E26</f>
        <v>1.199990389697756</v>
      </c>
      <c r="AI26" s="8">
        <f>(R26+X26)/C26</f>
        <v>1.0500039249548629</v>
      </c>
      <c r="AJ26" s="8">
        <f>(U26+V26+AA26+AB26)/(F26+G26)</f>
        <v>1.4598601909633748</v>
      </c>
    </row>
    <row r="27" spans="1:36" s="36" customFormat="1" x14ac:dyDescent="0.25">
      <c r="A27" s="33" t="s">
        <v>31</v>
      </c>
      <c r="B27" s="34">
        <v>86.088999999999999</v>
      </c>
      <c r="C27" s="34">
        <v>29.715</v>
      </c>
      <c r="D27" s="34">
        <v>1.278</v>
      </c>
      <c r="E27" s="34">
        <v>83.031999999999996</v>
      </c>
      <c r="F27" s="34">
        <v>161.767</v>
      </c>
      <c r="G27" s="34">
        <v>6.4000000000000001E-2</v>
      </c>
      <c r="H27" s="34"/>
      <c r="I27" s="34">
        <v>0.62</v>
      </c>
      <c r="J27" s="34">
        <v>0.9</v>
      </c>
      <c r="K27" s="34">
        <v>1.22</v>
      </c>
      <c r="L27" s="34">
        <v>1.38</v>
      </c>
      <c r="M27" s="34">
        <f>I27*1.2</f>
        <v>0.74399999999999999</v>
      </c>
      <c r="N27" s="34">
        <f>J27*1.2</f>
        <v>1.08</v>
      </c>
      <c r="O27" s="34">
        <f>K27*1.2</f>
        <v>1.464</v>
      </c>
      <c r="P27" s="34">
        <f>L27*1.2</f>
        <v>1.6559999999999999</v>
      </c>
      <c r="Q27" s="34">
        <v>53.636000000000003</v>
      </c>
      <c r="R27" s="34">
        <v>26.614999999999998</v>
      </c>
      <c r="S27" s="34">
        <v>1.1499999999999999</v>
      </c>
      <c r="T27" s="34">
        <v>100.179</v>
      </c>
      <c r="U27" s="34">
        <v>239.465</v>
      </c>
      <c r="V27" s="34">
        <v>8.7999999999999995E-2</v>
      </c>
      <c r="W27" s="34"/>
      <c r="X27" s="34"/>
      <c r="Y27" s="34"/>
      <c r="Z27" s="34"/>
      <c r="AA27" s="34"/>
      <c r="AB27" s="34"/>
      <c r="AC27" s="34">
        <f t="shared" si="4"/>
        <v>0</v>
      </c>
      <c r="AD27" s="34">
        <f t="shared" si="5"/>
        <v>0</v>
      </c>
      <c r="AE27" s="34">
        <f t="shared" si="6"/>
        <v>0</v>
      </c>
      <c r="AF27" s="34">
        <f t="shared" si="7"/>
        <v>0</v>
      </c>
      <c r="AG27" s="35">
        <f t="shared" ref="AG27:AG43" si="8">(Q27+W27)/B27</f>
        <v>0.62302965535666577</v>
      </c>
      <c r="AH27" s="35">
        <f t="shared" ref="AH27:AH43" si="9">(T27+Z27)/E27</f>
        <v>1.2065107428461317</v>
      </c>
      <c r="AI27" s="35">
        <f t="shared" ref="AI27:AI43" si="10">(R27+X27)/C27</f>
        <v>0.89567558472152109</v>
      </c>
      <c r="AJ27" s="35">
        <f t="shared" ref="AJ27:AJ43" si="11">(U27+V27+AA27+AB27)/(F27+G27)</f>
        <v>1.4802664508036163</v>
      </c>
    </row>
    <row r="28" spans="1:36" x14ac:dyDescent="0.25">
      <c r="A28" s="9" t="s">
        <v>55</v>
      </c>
      <c r="B28" s="4">
        <v>202.804</v>
      </c>
      <c r="C28" s="4">
        <v>88.013999999999996</v>
      </c>
      <c r="D28" s="4">
        <v>0</v>
      </c>
      <c r="E28" s="4">
        <v>201.33500000000001</v>
      </c>
      <c r="F28" s="4">
        <v>364.75099999999998</v>
      </c>
      <c r="G28" s="4">
        <v>0</v>
      </c>
      <c r="H28" s="4"/>
      <c r="I28" s="4">
        <v>0.76400000000000001</v>
      </c>
      <c r="J28" s="4">
        <v>0.76400000000000001</v>
      </c>
      <c r="K28" s="4">
        <v>0.64500000000000002</v>
      </c>
      <c r="L28" s="4">
        <v>0.64500000000000002</v>
      </c>
      <c r="M28" s="4">
        <v>0.91700000000000004</v>
      </c>
      <c r="N28" s="4">
        <v>0.91700000000000004</v>
      </c>
      <c r="O28" s="4">
        <v>0.77400000000000002</v>
      </c>
      <c r="P28" s="4">
        <v>0.77400000000000002</v>
      </c>
      <c r="Q28" s="4">
        <v>154.94200000000001</v>
      </c>
      <c r="R28" s="4">
        <v>67.242999999999995</v>
      </c>
      <c r="S28" s="4">
        <v>0</v>
      </c>
      <c r="T28" s="4">
        <v>129.86099999999999</v>
      </c>
      <c r="U28" s="4">
        <v>235.26400000000001</v>
      </c>
      <c r="V28" s="4">
        <v>0</v>
      </c>
      <c r="W28" s="4"/>
      <c r="X28" s="4"/>
      <c r="Y28" s="4"/>
      <c r="Z28" s="4"/>
      <c r="AA28" s="4"/>
      <c r="AB28" s="4"/>
      <c r="AC28" s="4">
        <f t="shared" si="4"/>
        <v>0</v>
      </c>
      <c r="AD28" s="4">
        <f t="shared" si="5"/>
        <v>0</v>
      </c>
      <c r="AE28" s="4">
        <f t="shared" si="6"/>
        <v>0</v>
      </c>
      <c r="AF28" s="4">
        <f t="shared" si="7"/>
        <v>0</v>
      </c>
      <c r="AG28" s="8">
        <f t="shared" si="8"/>
        <v>0.76399873769748139</v>
      </c>
      <c r="AH28" s="8">
        <f t="shared" si="9"/>
        <v>0.64499962748652739</v>
      </c>
      <c r="AI28" s="8">
        <f t="shared" si="10"/>
        <v>0.76400345399595515</v>
      </c>
      <c r="AJ28" s="8">
        <f t="shared" si="11"/>
        <v>0.64499891706945289</v>
      </c>
    </row>
    <row r="29" spans="1:36" x14ac:dyDescent="0.25">
      <c r="A29" s="12" t="s">
        <v>32</v>
      </c>
      <c r="B29" s="4">
        <v>82.738</v>
      </c>
      <c r="C29" s="4">
        <v>47.920999999999999</v>
      </c>
      <c r="D29" s="4">
        <v>0</v>
      </c>
      <c r="E29" s="4">
        <v>78.588999999999999</v>
      </c>
      <c r="F29" s="4">
        <v>75.173000000000002</v>
      </c>
      <c r="G29" s="4">
        <v>0</v>
      </c>
      <c r="H29" s="4"/>
      <c r="I29" s="4">
        <v>0.71</v>
      </c>
      <c r="J29" s="4">
        <v>0.71</v>
      </c>
      <c r="K29" s="4">
        <v>0.94</v>
      </c>
      <c r="L29" s="4">
        <v>0.94</v>
      </c>
      <c r="M29" s="4">
        <v>0.85</v>
      </c>
      <c r="N29" s="4">
        <v>0.85</v>
      </c>
      <c r="O29" s="4">
        <v>1.1299999999999999</v>
      </c>
      <c r="P29" s="4">
        <v>1.1299999999999999</v>
      </c>
      <c r="Q29" s="4">
        <v>60.081000000000003</v>
      </c>
      <c r="R29" s="4">
        <v>34.343000000000004</v>
      </c>
      <c r="S29" s="4">
        <v>0</v>
      </c>
      <c r="T29" s="4">
        <v>71.887</v>
      </c>
      <c r="U29" s="4">
        <v>70.387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f t="shared" si="4"/>
        <v>0</v>
      </c>
      <c r="AD29" s="4">
        <f t="shared" si="5"/>
        <v>0</v>
      </c>
      <c r="AE29" s="4">
        <f t="shared" si="6"/>
        <v>0</v>
      </c>
      <c r="AF29" s="4">
        <f t="shared" si="7"/>
        <v>0</v>
      </c>
      <c r="AG29" s="8">
        <f t="shared" si="8"/>
        <v>0.72615968478812642</v>
      </c>
      <c r="AH29" s="8">
        <f t="shared" si="9"/>
        <v>0.91472088969194165</v>
      </c>
      <c r="AI29" s="8">
        <f t="shared" si="10"/>
        <v>0.71665866739007955</v>
      </c>
      <c r="AJ29" s="8">
        <f t="shared" si="11"/>
        <v>0.93633352400462933</v>
      </c>
    </row>
    <row r="30" spans="1:36" s="36" customFormat="1" x14ac:dyDescent="0.25">
      <c r="A30" s="33" t="s">
        <v>33</v>
      </c>
      <c r="B30" s="34">
        <v>64.039000000000001</v>
      </c>
      <c r="C30" s="34">
        <v>43.48</v>
      </c>
      <c r="D30" s="34"/>
      <c r="E30" s="34">
        <v>50.304000000000002</v>
      </c>
      <c r="F30" s="34">
        <v>116.218</v>
      </c>
      <c r="G30" s="34"/>
      <c r="H30" s="34"/>
      <c r="I30" s="34">
        <v>1.1399999999999999</v>
      </c>
      <c r="J30" s="34">
        <v>1.29</v>
      </c>
      <c r="K30" s="34">
        <v>1.1399999999999999</v>
      </c>
      <c r="L30" s="34">
        <v>2</v>
      </c>
      <c r="M30" s="34">
        <v>1.3680000000000001</v>
      </c>
      <c r="N30" s="34">
        <v>1.548</v>
      </c>
      <c r="O30" s="34">
        <v>1.3680000000000001</v>
      </c>
      <c r="P30" s="34">
        <v>2.4</v>
      </c>
      <c r="Q30" s="34">
        <v>72.759</v>
      </c>
      <c r="R30" s="34">
        <v>56.183</v>
      </c>
      <c r="S30" s="34"/>
      <c r="T30" s="34">
        <v>57.56</v>
      </c>
      <c r="U30" s="34">
        <v>232.012</v>
      </c>
      <c r="V30" s="34"/>
      <c r="W30" s="34"/>
      <c r="X30" s="34"/>
      <c r="Y30" s="34"/>
      <c r="Z30" s="34"/>
      <c r="AA30" s="34"/>
      <c r="AB30" s="34"/>
      <c r="AC30" s="34">
        <v>0</v>
      </c>
      <c r="AD30" s="34">
        <v>0</v>
      </c>
      <c r="AE30" s="34">
        <v>0</v>
      </c>
      <c r="AF30" s="34">
        <v>0</v>
      </c>
      <c r="AG30" s="35">
        <f t="shared" ref="AG30" si="12">(Q30+W30)/B30</f>
        <v>1.1361670232202252</v>
      </c>
      <c r="AH30" s="35">
        <f t="shared" ref="AH30" si="13">(T30+Z30)/E30</f>
        <v>1.1442430025445292</v>
      </c>
      <c r="AI30" s="35">
        <f t="shared" ref="AI30" si="14">(R30+X30)/C30</f>
        <v>1.2921573137074518</v>
      </c>
      <c r="AJ30" s="35">
        <f t="shared" ref="AJ30" si="15">(U30+V30+AA30+AB30)/(F30+G30)</f>
        <v>1.9963516839043864</v>
      </c>
    </row>
    <row r="31" spans="1:36" x14ac:dyDescent="0.25">
      <c r="A31" s="12" t="s">
        <v>34</v>
      </c>
      <c r="B31" s="4">
        <v>279.01499999999999</v>
      </c>
      <c r="C31" s="4">
        <v>35.755000000000003</v>
      </c>
      <c r="D31" s="4">
        <v>0</v>
      </c>
      <c r="E31" s="4">
        <v>278.822</v>
      </c>
      <c r="F31" s="4">
        <v>89.075999999999993</v>
      </c>
      <c r="G31" s="4">
        <v>0</v>
      </c>
      <c r="H31" s="4">
        <v>331.53100000000001</v>
      </c>
      <c r="I31" s="4">
        <v>0.77</v>
      </c>
      <c r="J31" s="4">
        <v>0.89</v>
      </c>
      <c r="K31" s="4">
        <v>0.59</v>
      </c>
      <c r="L31" s="4">
        <v>0.75</v>
      </c>
      <c r="M31" s="4">
        <v>0.92400000000000004</v>
      </c>
      <c r="N31" s="4">
        <v>1.0680000000000001</v>
      </c>
      <c r="O31" s="4">
        <v>0.70799999999999996</v>
      </c>
      <c r="P31" s="4">
        <v>0.9</v>
      </c>
      <c r="Q31" s="4">
        <v>212.327</v>
      </c>
      <c r="R31" s="4">
        <v>31.821999999999999</v>
      </c>
      <c r="S31" s="4">
        <v>0</v>
      </c>
      <c r="T31" s="4">
        <v>162.58099999999999</v>
      </c>
      <c r="U31" s="4">
        <v>76.38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f t="shared" si="4"/>
        <v>0</v>
      </c>
      <c r="AD31" s="4">
        <f t="shared" si="5"/>
        <v>0</v>
      </c>
      <c r="AE31" s="4">
        <f t="shared" si="6"/>
        <v>0</v>
      </c>
      <c r="AF31" s="4">
        <f t="shared" si="7"/>
        <v>0</v>
      </c>
      <c r="AG31" s="8">
        <f t="shared" si="8"/>
        <v>0.76098776051466765</v>
      </c>
      <c r="AH31" s="8">
        <f t="shared" si="9"/>
        <v>0.58309961193879967</v>
      </c>
      <c r="AI31" s="8">
        <f t="shared" si="10"/>
        <v>0.89000139840581727</v>
      </c>
      <c r="AJ31" s="8">
        <f t="shared" si="11"/>
        <v>0.85747002559612018</v>
      </c>
    </row>
    <row r="32" spans="1:36" x14ac:dyDescent="0.25">
      <c r="A32" s="12" t="s">
        <v>35</v>
      </c>
      <c r="B32" s="4">
        <v>85.986000000000004</v>
      </c>
      <c r="C32" s="4">
        <v>22.3</v>
      </c>
      <c r="D32" s="4">
        <v>0</v>
      </c>
      <c r="E32" s="4">
        <v>74.53</v>
      </c>
      <c r="F32" s="4">
        <v>21.016999999999999</v>
      </c>
      <c r="G32" s="4">
        <v>0</v>
      </c>
      <c r="H32" s="4">
        <v>87.019000000000005</v>
      </c>
      <c r="I32" s="4">
        <v>0.89</v>
      </c>
      <c r="J32" s="4">
        <v>1.69</v>
      </c>
      <c r="K32" s="4">
        <v>1.32</v>
      </c>
      <c r="L32" s="4">
        <v>2.5299999999999998</v>
      </c>
      <c r="M32" s="4">
        <v>1.0680000000000001</v>
      </c>
      <c r="N32" s="4">
        <v>2.028</v>
      </c>
      <c r="O32" s="4">
        <v>1.5840000000000001</v>
      </c>
      <c r="P32" s="4">
        <v>3.036</v>
      </c>
      <c r="Q32" s="4">
        <v>78.753</v>
      </c>
      <c r="R32" s="4">
        <v>34.359000000000002</v>
      </c>
      <c r="S32" s="4"/>
      <c r="T32" s="4">
        <v>101.633</v>
      </c>
      <c r="U32" s="4">
        <v>48.17</v>
      </c>
      <c r="V32" s="4"/>
      <c r="W32" s="4"/>
      <c r="X32" s="4"/>
      <c r="Y32" s="4"/>
      <c r="Z32" s="4"/>
      <c r="AA32" s="4"/>
      <c r="AB32" s="4"/>
      <c r="AC32" s="4">
        <f t="shared" si="4"/>
        <v>0</v>
      </c>
      <c r="AD32" s="4">
        <f t="shared" si="5"/>
        <v>0</v>
      </c>
      <c r="AE32" s="4">
        <f t="shared" si="6"/>
        <v>0</v>
      </c>
      <c r="AF32" s="4">
        <f t="shared" si="7"/>
        <v>0</v>
      </c>
      <c r="AG32" s="8">
        <f t="shared" si="8"/>
        <v>0.91588165515316444</v>
      </c>
      <c r="AH32" s="8">
        <f t="shared" si="9"/>
        <v>1.3636522205823158</v>
      </c>
      <c r="AI32" s="8">
        <f t="shared" si="10"/>
        <v>1.540762331838565</v>
      </c>
      <c r="AJ32" s="8">
        <f t="shared" si="11"/>
        <v>2.2919541323690349</v>
      </c>
    </row>
    <row r="33" spans="1:36" s="36" customFormat="1" x14ac:dyDescent="0.25">
      <c r="A33" s="33" t="s">
        <v>36</v>
      </c>
      <c r="B33" s="34">
        <v>6860</v>
      </c>
      <c r="C33" s="34">
        <v>2735</v>
      </c>
      <c r="D33" s="34">
        <v>0</v>
      </c>
      <c r="E33" s="34">
        <v>6832</v>
      </c>
      <c r="F33" s="34">
        <v>5116</v>
      </c>
      <c r="G33" s="34">
        <v>0</v>
      </c>
      <c r="H33" s="34">
        <v>10903</v>
      </c>
      <c r="I33" s="34">
        <v>0.95</v>
      </c>
      <c r="J33" s="34">
        <v>2.3199999999999998</v>
      </c>
      <c r="K33" s="34">
        <v>0.78</v>
      </c>
      <c r="L33" s="34">
        <v>1.72</v>
      </c>
      <c r="M33" s="34">
        <v>1.1399999999999999</v>
      </c>
      <c r="N33" s="34">
        <v>2.78</v>
      </c>
      <c r="O33" s="34">
        <v>0.94</v>
      </c>
      <c r="P33" s="34">
        <v>2.06</v>
      </c>
      <c r="Q33" s="34">
        <v>6517</v>
      </c>
      <c r="R33" s="34">
        <v>5806</v>
      </c>
      <c r="S33" s="34">
        <v>0</v>
      </c>
      <c r="T33" s="34">
        <v>5329</v>
      </c>
      <c r="U33" s="34">
        <v>7493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f t="shared" si="4"/>
        <v>0</v>
      </c>
      <c r="AD33" s="34">
        <f t="shared" si="5"/>
        <v>0</v>
      </c>
      <c r="AE33" s="34">
        <f t="shared" si="6"/>
        <v>0</v>
      </c>
      <c r="AF33" s="34">
        <f t="shared" si="7"/>
        <v>0</v>
      </c>
      <c r="AG33" s="35">
        <f t="shared" si="8"/>
        <v>0.95</v>
      </c>
      <c r="AH33" s="35">
        <f t="shared" si="9"/>
        <v>0.78000585480093676</v>
      </c>
      <c r="AI33" s="35">
        <f t="shared" si="10"/>
        <v>2.122851919561243</v>
      </c>
      <c r="AJ33" s="35">
        <f t="shared" si="11"/>
        <v>1.4646207974980454</v>
      </c>
    </row>
    <row r="34" spans="1:36" x14ac:dyDescent="0.25">
      <c r="A34" s="12" t="s">
        <v>37</v>
      </c>
      <c r="B34" s="4">
        <v>63.982999999999997</v>
      </c>
      <c r="C34" s="4">
        <v>39.924999999999997</v>
      </c>
      <c r="D34" s="4">
        <v>0</v>
      </c>
      <c r="E34" s="4">
        <v>56.715000000000003</v>
      </c>
      <c r="F34" s="4">
        <v>39.075000000000003</v>
      </c>
      <c r="G34" s="4">
        <v>0</v>
      </c>
      <c r="H34" s="4"/>
      <c r="I34" s="4">
        <v>0.89</v>
      </c>
      <c r="J34" s="4">
        <v>1.05</v>
      </c>
      <c r="K34" s="4">
        <v>1.1299999999999999</v>
      </c>
      <c r="L34" s="4">
        <v>1.33</v>
      </c>
      <c r="M34" s="4">
        <v>1.07</v>
      </c>
      <c r="N34" s="4">
        <v>1.26</v>
      </c>
      <c r="O34" s="4">
        <v>1.35</v>
      </c>
      <c r="P34" s="4">
        <v>1.59</v>
      </c>
      <c r="Q34" s="4">
        <v>57.072000000000003</v>
      </c>
      <c r="R34" s="4">
        <v>41.920999999999999</v>
      </c>
      <c r="S34" s="4">
        <v>0</v>
      </c>
      <c r="T34" s="4">
        <v>63.807000000000002</v>
      </c>
      <c r="U34" s="4">
        <v>51.774999999999999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f t="shared" si="4"/>
        <v>0</v>
      </c>
      <c r="AD34" s="4">
        <f t="shared" si="5"/>
        <v>0</v>
      </c>
      <c r="AE34" s="4">
        <f t="shared" si="6"/>
        <v>0</v>
      </c>
      <c r="AF34" s="4">
        <f t="shared" si="7"/>
        <v>0</v>
      </c>
      <c r="AG34" s="8">
        <f t="shared" si="8"/>
        <v>0.89198693402935159</v>
      </c>
      <c r="AH34" s="8">
        <f t="shared" si="9"/>
        <v>1.125046284051838</v>
      </c>
      <c r="AI34" s="8">
        <f t="shared" si="10"/>
        <v>1.0499937382592361</v>
      </c>
      <c r="AJ34" s="8">
        <f t="shared" si="11"/>
        <v>1.3250159948816378</v>
      </c>
    </row>
    <row r="35" spans="1:36" x14ac:dyDescent="0.25">
      <c r="A35" s="12" t="s">
        <v>38</v>
      </c>
      <c r="B35" s="7">
        <v>1423.1279999999999</v>
      </c>
      <c r="C35" s="4">
        <v>744.68799999999999</v>
      </c>
      <c r="D35" s="4">
        <v>0</v>
      </c>
      <c r="E35" s="4">
        <v>1425.3440000000001</v>
      </c>
      <c r="F35" s="4">
        <v>959.87400000000002</v>
      </c>
      <c r="G35" s="4">
        <v>0</v>
      </c>
      <c r="H35" s="4">
        <v>1802.748</v>
      </c>
      <c r="I35" s="4">
        <v>0.57999999999999996</v>
      </c>
      <c r="J35" s="4">
        <v>0.57999999999999996</v>
      </c>
      <c r="K35" s="4">
        <v>1</v>
      </c>
      <c r="L35" s="4">
        <v>1</v>
      </c>
      <c r="M35" s="4">
        <v>0.69599999999999995</v>
      </c>
      <c r="N35" s="4">
        <v>0.69599999999999995</v>
      </c>
      <c r="O35" s="4">
        <v>1.2</v>
      </c>
      <c r="P35" s="4">
        <v>1.2</v>
      </c>
      <c r="Q35" s="4">
        <v>826.00599999999997</v>
      </c>
      <c r="R35" s="4">
        <v>432.24200000000002</v>
      </c>
      <c r="S35" s="4">
        <v>0</v>
      </c>
      <c r="T35" s="4">
        <v>1425.355</v>
      </c>
      <c r="U35" s="4">
        <v>1272.337</v>
      </c>
      <c r="V35" s="4"/>
      <c r="W35" s="4"/>
      <c r="X35" s="4"/>
      <c r="Y35" s="4"/>
      <c r="Z35" s="4"/>
      <c r="AA35" s="4"/>
      <c r="AB35" s="4"/>
      <c r="AC35" s="4">
        <f t="shared" si="4"/>
        <v>0</v>
      </c>
      <c r="AD35" s="4">
        <f t="shared" si="5"/>
        <v>0</v>
      </c>
      <c r="AE35" s="4">
        <f t="shared" si="6"/>
        <v>0</v>
      </c>
      <c r="AF35" s="4">
        <f t="shared" si="7"/>
        <v>0</v>
      </c>
      <c r="AG35" s="8">
        <f t="shared" si="8"/>
        <v>0.58041581642691309</v>
      </c>
      <c r="AH35" s="8">
        <f t="shared" si="9"/>
        <v>1.0000077174352295</v>
      </c>
      <c r="AI35" s="8">
        <f t="shared" si="10"/>
        <v>0.58043368497948133</v>
      </c>
      <c r="AJ35" s="8">
        <f t="shared" si="11"/>
        <v>1.3255250168251249</v>
      </c>
    </row>
    <row r="36" spans="1:36" s="36" customFormat="1" x14ac:dyDescent="0.25">
      <c r="A36" s="33" t="s">
        <v>39</v>
      </c>
      <c r="B36" s="34">
        <v>20.646000000000001</v>
      </c>
      <c r="C36" s="34">
        <v>6.5039999999999996</v>
      </c>
      <c r="D36" s="34">
        <v>0</v>
      </c>
      <c r="E36" s="34">
        <v>19.945</v>
      </c>
      <c r="F36" s="34">
        <v>6.3179999999999996</v>
      </c>
      <c r="G36" s="34">
        <v>0</v>
      </c>
      <c r="H36" s="34"/>
      <c r="I36" s="34">
        <v>0.70399999999999996</v>
      </c>
      <c r="J36" s="34">
        <v>0.70399999999999996</v>
      </c>
      <c r="K36" s="34">
        <v>1.3540000000000001</v>
      </c>
      <c r="L36" s="34">
        <v>1.3540000000000001</v>
      </c>
      <c r="M36" s="34">
        <v>0.84</v>
      </c>
      <c r="N36" s="34">
        <v>0.84</v>
      </c>
      <c r="O36" s="34">
        <v>1.62</v>
      </c>
      <c r="P36" s="34">
        <v>1.62</v>
      </c>
      <c r="Q36" s="34">
        <v>14.535</v>
      </c>
      <c r="R36" s="34">
        <v>4.5789999999999997</v>
      </c>
      <c r="S36" s="34">
        <v>0</v>
      </c>
      <c r="T36" s="34">
        <v>27.006</v>
      </c>
      <c r="U36" s="34">
        <v>8.5540000000000003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f t="shared" si="4"/>
        <v>0</v>
      </c>
      <c r="AD36" s="34">
        <f t="shared" si="5"/>
        <v>0</v>
      </c>
      <c r="AE36" s="34">
        <f t="shared" si="6"/>
        <v>0</v>
      </c>
      <c r="AF36" s="34">
        <f t="shared" si="7"/>
        <v>0</v>
      </c>
      <c r="AG36" s="35">
        <f t="shared" si="8"/>
        <v>0.70401046207497819</v>
      </c>
      <c r="AH36" s="35">
        <f t="shared" si="9"/>
        <v>1.3540235648032088</v>
      </c>
      <c r="AI36" s="35">
        <f t="shared" si="10"/>
        <v>0.70402829028290281</v>
      </c>
      <c r="AJ36" s="35">
        <f t="shared" si="11"/>
        <v>1.3539094650205763</v>
      </c>
    </row>
    <row r="37" spans="1:36" x14ac:dyDescent="0.25">
      <c r="A37" s="12" t="s">
        <v>40</v>
      </c>
      <c r="B37" s="4">
        <v>69.224000000000004</v>
      </c>
      <c r="C37" s="4">
        <v>16.905999999999999</v>
      </c>
      <c r="D37" s="4">
        <v>3.0870000000000002</v>
      </c>
      <c r="E37" s="4">
        <v>75.018000000000001</v>
      </c>
      <c r="F37" s="4">
        <v>16.988</v>
      </c>
      <c r="G37" s="4">
        <v>17.923999999999999</v>
      </c>
      <c r="H37" s="4"/>
      <c r="I37" s="4">
        <v>0.80400000000000005</v>
      </c>
      <c r="J37" s="4">
        <v>0.96299999999999997</v>
      </c>
      <c r="K37" s="4">
        <v>0.90300000000000002</v>
      </c>
      <c r="L37" s="4">
        <v>1.052</v>
      </c>
      <c r="M37" s="4">
        <v>0.96499999999999997</v>
      </c>
      <c r="N37" s="4">
        <v>1.1559999999999999</v>
      </c>
      <c r="O37" s="4">
        <v>1.0840000000000001</v>
      </c>
      <c r="P37" s="4">
        <v>1.262</v>
      </c>
      <c r="Q37" s="4">
        <v>55.219000000000001</v>
      </c>
      <c r="R37" s="4">
        <v>16.114000000000001</v>
      </c>
      <c r="S37" s="4">
        <v>2.863</v>
      </c>
      <c r="T37" s="4">
        <v>67.652000000000001</v>
      </c>
      <c r="U37" s="4">
        <v>17.904</v>
      </c>
      <c r="V37" s="4">
        <v>18.876999999999999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f t="shared" si="4"/>
        <v>0</v>
      </c>
      <c r="AD37" s="4">
        <f t="shared" si="5"/>
        <v>0</v>
      </c>
      <c r="AE37" s="4">
        <f t="shared" si="6"/>
        <v>0</v>
      </c>
      <c r="AF37" s="4">
        <f t="shared" si="7"/>
        <v>0</v>
      </c>
      <c r="AG37" s="8">
        <f t="shared" si="8"/>
        <v>0.79768577372009708</v>
      </c>
      <c r="AH37" s="8">
        <f t="shared" si="9"/>
        <v>0.90181023221093604</v>
      </c>
      <c r="AI37" s="8">
        <f t="shared" si="10"/>
        <v>0.95315272684254126</v>
      </c>
      <c r="AJ37" s="8">
        <f t="shared" si="11"/>
        <v>1.0535346012832263</v>
      </c>
    </row>
    <row r="38" spans="1:36" x14ac:dyDescent="0.25">
      <c r="A38" s="12" t="s">
        <v>41</v>
      </c>
      <c r="B38" s="4">
        <v>122.01300000000001</v>
      </c>
      <c r="C38" s="4">
        <v>34.591000000000001</v>
      </c>
      <c r="D38" s="4">
        <v>0</v>
      </c>
      <c r="E38" s="4">
        <v>118.628</v>
      </c>
      <c r="F38" s="4">
        <v>52.676000000000002</v>
      </c>
      <c r="G38" s="4">
        <v>0</v>
      </c>
      <c r="H38" s="4"/>
      <c r="I38" s="4">
        <v>1.01</v>
      </c>
      <c r="J38" s="4">
        <v>1.01</v>
      </c>
      <c r="K38" s="4">
        <v>1.18</v>
      </c>
      <c r="L38" s="4">
        <v>1.18</v>
      </c>
      <c r="M38" s="4">
        <v>1.21</v>
      </c>
      <c r="N38" s="4">
        <v>1.21</v>
      </c>
      <c r="O38" s="4">
        <v>1.42</v>
      </c>
      <c r="P38" s="4">
        <v>1.42</v>
      </c>
      <c r="Q38" s="4">
        <v>122.947</v>
      </c>
      <c r="R38" s="4">
        <v>34.886000000000003</v>
      </c>
      <c r="S38" s="4">
        <v>0</v>
      </c>
      <c r="T38" s="4">
        <v>139.62799999999999</v>
      </c>
      <c r="U38" s="4">
        <v>61.500999999999998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/>
      <c r="AC38" s="4">
        <f t="shared" si="4"/>
        <v>0</v>
      </c>
      <c r="AD38" s="4">
        <f t="shared" si="5"/>
        <v>0</v>
      </c>
      <c r="AE38" s="4">
        <f t="shared" si="6"/>
        <v>0</v>
      </c>
      <c r="AF38" s="4">
        <f t="shared" si="7"/>
        <v>0</v>
      </c>
      <c r="AG38" s="8">
        <f t="shared" si="8"/>
        <v>1.0076549220165065</v>
      </c>
      <c r="AH38" s="8">
        <f t="shared" si="9"/>
        <v>1.1770239741039215</v>
      </c>
      <c r="AI38" s="8">
        <f t="shared" si="10"/>
        <v>1.0085282298863867</v>
      </c>
      <c r="AJ38" s="8">
        <f t="shared" si="11"/>
        <v>1.1675336016402156</v>
      </c>
    </row>
    <row r="39" spans="1:36" s="36" customFormat="1" x14ac:dyDescent="0.25">
      <c r="A39" s="33" t="s">
        <v>42</v>
      </c>
      <c r="B39" s="34">
        <v>46.183</v>
      </c>
      <c r="C39" s="34">
        <v>9.1590000000000007</v>
      </c>
      <c r="D39" s="34">
        <v>0</v>
      </c>
      <c r="E39" s="34">
        <v>44.947000000000003</v>
      </c>
      <c r="F39" s="34">
        <v>7.9569999999999999</v>
      </c>
      <c r="G39" s="34">
        <v>0</v>
      </c>
      <c r="H39" s="34"/>
      <c r="I39" s="34">
        <v>0.88</v>
      </c>
      <c r="J39" s="34">
        <v>0.88</v>
      </c>
      <c r="K39" s="34">
        <v>1.91</v>
      </c>
      <c r="L39" s="34">
        <v>1.91</v>
      </c>
      <c r="M39" s="34">
        <v>1.0551999999999999</v>
      </c>
      <c r="N39" s="34">
        <v>1.0551999999999999</v>
      </c>
      <c r="O39" s="34">
        <v>2.2978999999999998</v>
      </c>
      <c r="P39" s="34">
        <v>2.2978999999999998</v>
      </c>
      <c r="Q39" s="34">
        <v>40.640999999999998</v>
      </c>
      <c r="R39" s="34">
        <v>8.06</v>
      </c>
      <c r="S39" s="34">
        <v>0</v>
      </c>
      <c r="T39" s="34">
        <v>85.849000000000004</v>
      </c>
      <c r="U39" s="34">
        <v>15.198</v>
      </c>
      <c r="V39" s="34">
        <v>0</v>
      </c>
      <c r="W39" s="34"/>
      <c r="X39" s="34"/>
      <c r="Y39" s="34"/>
      <c r="Z39" s="34"/>
      <c r="AA39" s="34"/>
      <c r="AB39" s="34"/>
      <c r="AC39" s="34">
        <f t="shared" si="4"/>
        <v>0</v>
      </c>
      <c r="AD39" s="34">
        <f t="shared" si="5"/>
        <v>0</v>
      </c>
      <c r="AE39" s="34">
        <f t="shared" si="6"/>
        <v>0</v>
      </c>
      <c r="AF39" s="34">
        <f t="shared" si="7"/>
        <v>0</v>
      </c>
      <c r="AG39" s="35">
        <f t="shared" si="8"/>
        <v>0.87999913388043216</v>
      </c>
      <c r="AH39" s="35">
        <f t="shared" si="9"/>
        <v>1.9100051171379624</v>
      </c>
      <c r="AI39" s="35">
        <f t="shared" si="10"/>
        <v>0.88000873457801065</v>
      </c>
      <c r="AJ39" s="35">
        <f t="shared" si="11"/>
        <v>1.9100163378157597</v>
      </c>
    </row>
    <row r="40" spans="1:36" x14ac:dyDescent="0.25">
      <c r="A40" s="12" t="s">
        <v>43</v>
      </c>
      <c r="B40" s="4">
        <v>25.544</v>
      </c>
      <c r="C40" s="4">
        <v>8.86</v>
      </c>
      <c r="D40" s="4">
        <v>0</v>
      </c>
      <c r="E40" s="4">
        <v>24.933</v>
      </c>
      <c r="F40" s="4">
        <v>10.736000000000001</v>
      </c>
      <c r="G40" s="4">
        <v>0</v>
      </c>
      <c r="H40" s="4"/>
      <c r="I40" s="4">
        <v>0.77</v>
      </c>
      <c r="J40" s="4">
        <v>0.77</v>
      </c>
      <c r="K40" s="4">
        <v>0.95</v>
      </c>
      <c r="L40" s="4">
        <v>0.95</v>
      </c>
      <c r="M40" s="4">
        <v>0.92</v>
      </c>
      <c r="N40" s="4">
        <v>0.92</v>
      </c>
      <c r="O40" s="4">
        <v>1.1399999999999999</v>
      </c>
      <c r="P40" s="4">
        <v>1.1399999999999999</v>
      </c>
      <c r="Q40" s="4">
        <v>19.747</v>
      </c>
      <c r="R40" s="4">
        <v>6.851</v>
      </c>
      <c r="S40" s="4">
        <v>0</v>
      </c>
      <c r="T40" s="4">
        <v>23.736000000000001</v>
      </c>
      <c r="U40" s="4">
        <v>10.506</v>
      </c>
      <c r="V40" s="4">
        <v>0</v>
      </c>
      <c r="W40" s="4"/>
      <c r="X40" s="4"/>
      <c r="Y40" s="4"/>
      <c r="Z40" s="4"/>
      <c r="AA40" s="4"/>
      <c r="AB40" s="4"/>
      <c r="AC40" s="4">
        <f t="shared" si="4"/>
        <v>0</v>
      </c>
      <c r="AD40" s="4">
        <f t="shared" si="5"/>
        <v>0</v>
      </c>
      <c r="AE40" s="4">
        <f t="shared" si="6"/>
        <v>0</v>
      </c>
      <c r="AF40" s="4">
        <f t="shared" si="7"/>
        <v>0</v>
      </c>
      <c r="AG40" s="8">
        <f t="shared" si="8"/>
        <v>0.7730582524271844</v>
      </c>
      <c r="AH40" s="8">
        <f t="shared" si="9"/>
        <v>0.9519913367825773</v>
      </c>
      <c r="AI40" s="8">
        <f t="shared" si="10"/>
        <v>0.77325056433408579</v>
      </c>
      <c r="AJ40" s="8">
        <f t="shared" si="11"/>
        <v>0.97857675111773468</v>
      </c>
    </row>
    <row r="41" spans="1:36" x14ac:dyDescent="0.25">
      <c r="A41" s="12" t="s">
        <v>44</v>
      </c>
      <c r="B41" s="4">
        <v>6.14</v>
      </c>
      <c r="C41" s="4">
        <v>1.3240000000000001</v>
      </c>
      <c r="D41" s="4">
        <v>2.9000000000000001E-2</v>
      </c>
      <c r="E41" s="4">
        <v>2.3650000000000002</v>
      </c>
      <c r="F41" s="4">
        <v>5.2249999999999996</v>
      </c>
      <c r="G41" s="4">
        <v>0</v>
      </c>
      <c r="H41" s="4"/>
      <c r="I41" s="4">
        <v>0.93</v>
      </c>
      <c r="J41" s="4">
        <v>0.93</v>
      </c>
      <c r="K41" s="4">
        <v>1.65</v>
      </c>
      <c r="L41" s="4">
        <v>1.65</v>
      </c>
      <c r="M41" s="4">
        <v>1.1160000000000001</v>
      </c>
      <c r="N41" s="4">
        <v>1.1160000000000001</v>
      </c>
      <c r="O41" s="4">
        <v>1.98</v>
      </c>
      <c r="P41" s="4">
        <v>1.98</v>
      </c>
      <c r="Q41" s="4">
        <v>5.7110000000000003</v>
      </c>
      <c r="R41" s="4">
        <v>1.2310000000000001</v>
      </c>
      <c r="S41" s="4">
        <v>2.7E-2</v>
      </c>
      <c r="T41" s="4">
        <v>3.9020000000000001</v>
      </c>
      <c r="U41" s="4">
        <v>8.6210000000000004</v>
      </c>
      <c r="V41" s="4">
        <v>0</v>
      </c>
      <c r="W41" s="13">
        <v>9.2579999999999991</v>
      </c>
      <c r="X41" s="4">
        <v>0.32900000000000001</v>
      </c>
      <c r="Y41" s="4">
        <v>1.6E-2</v>
      </c>
      <c r="Z41" s="4">
        <v>0.45500000000000002</v>
      </c>
      <c r="AA41" s="4">
        <v>5.2999999999999999E-2</v>
      </c>
      <c r="AB41" s="4">
        <v>0</v>
      </c>
      <c r="AC41" s="4">
        <f t="shared" si="4"/>
        <v>1.5078175895765471</v>
      </c>
      <c r="AD41" s="4">
        <f t="shared" si="5"/>
        <v>0.1923890063424947</v>
      </c>
      <c r="AE41" s="4">
        <f t="shared" si="6"/>
        <v>0.25498891352549891</v>
      </c>
      <c r="AF41" s="4">
        <f t="shared" si="7"/>
        <v>1.014354066985646E-2</v>
      </c>
      <c r="AG41" s="8">
        <f t="shared" si="8"/>
        <v>2.4379478827361565</v>
      </c>
      <c r="AH41" s="8">
        <f t="shared" si="9"/>
        <v>1.8422832980972514</v>
      </c>
      <c r="AI41" s="8">
        <f t="shared" si="10"/>
        <v>1.1782477341389728</v>
      </c>
      <c r="AJ41" s="8">
        <f t="shared" si="11"/>
        <v>1.6600956937799047</v>
      </c>
    </row>
    <row r="42" spans="1:36" s="36" customFormat="1" x14ac:dyDescent="0.25">
      <c r="A42" s="33" t="s">
        <v>45</v>
      </c>
      <c r="B42" s="34">
        <v>274.10300000000001</v>
      </c>
      <c r="C42" s="34">
        <v>56.46</v>
      </c>
      <c r="D42" s="34">
        <v>0</v>
      </c>
      <c r="E42" s="34">
        <v>267.08100000000002</v>
      </c>
      <c r="F42" s="34">
        <v>65.215000000000003</v>
      </c>
      <c r="G42" s="34">
        <v>0</v>
      </c>
      <c r="H42" s="34"/>
      <c r="I42" s="34">
        <v>1.25</v>
      </c>
      <c r="J42" s="34">
        <v>1.47</v>
      </c>
      <c r="K42" s="34">
        <v>1.95</v>
      </c>
      <c r="L42" s="34">
        <v>2.2000000000000002</v>
      </c>
      <c r="M42" s="34">
        <v>1.5</v>
      </c>
      <c r="N42" s="34">
        <v>1.76</v>
      </c>
      <c r="O42" s="34">
        <v>2.34</v>
      </c>
      <c r="P42" s="34">
        <v>2.64</v>
      </c>
      <c r="Q42" s="34">
        <v>343.35399999999998</v>
      </c>
      <c r="R42" s="34">
        <v>92.013000000000005</v>
      </c>
      <c r="S42" s="34">
        <v>0</v>
      </c>
      <c r="T42" s="34">
        <v>495.00299999999999</v>
      </c>
      <c r="U42" s="34">
        <v>120.42400000000001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f t="shared" si="4"/>
        <v>0</v>
      </c>
      <c r="AD42" s="34">
        <f t="shared" si="5"/>
        <v>0</v>
      </c>
      <c r="AE42" s="34">
        <f t="shared" si="6"/>
        <v>0</v>
      </c>
      <c r="AF42" s="34">
        <f t="shared" si="7"/>
        <v>0</v>
      </c>
      <c r="AG42" s="35">
        <f t="shared" si="8"/>
        <v>1.2526459031823802</v>
      </c>
      <c r="AH42" s="35">
        <f t="shared" si="9"/>
        <v>1.8533815584036302</v>
      </c>
      <c r="AI42" s="35">
        <f t="shared" si="10"/>
        <v>1.629702444208289</v>
      </c>
      <c r="AJ42" s="35">
        <f t="shared" si="11"/>
        <v>1.8465690408648316</v>
      </c>
    </row>
    <row r="43" spans="1:36" x14ac:dyDescent="0.25">
      <c r="A43" s="12" t="s">
        <v>46</v>
      </c>
      <c r="B43" s="4">
        <v>243.86699999999999</v>
      </c>
      <c r="C43" s="4">
        <v>93.9</v>
      </c>
      <c r="D43" s="4">
        <v>0.112</v>
      </c>
      <c r="E43" s="4">
        <v>246.12700000000001</v>
      </c>
      <c r="F43" s="4">
        <v>183.131</v>
      </c>
      <c r="G43" s="4">
        <v>9.6000000000000002E-2</v>
      </c>
      <c r="H43" s="4"/>
      <c r="I43" s="4">
        <v>0.77</v>
      </c>
      <c r="J43" s="4">
        <v>0.77</v>
      </c>
      <c r="K43" s="4">
        <v>0.99</v>
      </c>
      <c r="L43" s="4">
        <v>0.99</v>
      </c>
      <c r="M43" s="4">
        <v>0.92</v>
      </c>
      <c r="N43" s="4">
        <v>0.92</v>
      </c>
      <c r="O43" s="4">
        <v>1.19</v>
      </c>
      <c r="P43" s="4">
        <v>1.19</v>
      </c>
      <c r="Q43" s="4">
        <v>184.74299999999999</v>
      </c>
      <c r="R43" s="4">
        <v>71.406000000000006</v>
      </c>
      <c r="S43" s="4">
        <v>8.5000000000000006E-2</v>
      </c>
      <c r="T43" s="4">
        <v>240.22800000000001</v>
      </c>
      <c r="U43" s="4">
        <v>236.751</v>
      </c>
      <c r="V43" s="4">
        <v>9.4E-2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f t="shared" si="4"/>
        <v>0</v>
      </c>
      <c r="AD43" s="4">
        <f t="shared" si="5"/>
        <v>0</v>
      </c>
      <c r="AE43" s="4">
        <f t="shared" si="6"/>
        <v>0</v>
      </c>
      <c r="AF43" s="4">
        <f t="shared" si="7"/>
        <v>0</v>
      </c>
      <c r="AG43" s="8">
        <f t="shared" si="8"/>
        <v>0.75755637294098832</v>
      </c>
      <c r="AH43" s="8">
        <f t="shared" si="9"/>
        <v>0.97603269856618735</v>
      </c>
      <c r="AI43" s="8">
        <f t="shared" si="10"/>
        <v>0.76044728434504794</v>
      </c>
      <c r="AJ43" s="8">
        <f t="shared" si="11"/>
        <v>1.2926315444776151</v>
      </c>
    </row>
    <row r="46" spans="1:36" x14ac:dyDescent="0.25">
      <c r="A46" s="11" t="s">
        <v>49</v>
      </c>
    </row>
    <row r="47" spans="1:36" x14ac:dyDescent="0.25">
      <c r="A47" s="11" t="s">
        <v>56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7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J32" sqref="AJ32"/>
    </sheetView>
  </sheetViews>
  <sheetFormatPr defaultRowHeight="15" x14ac:dyDescent="0.25"/>
  <cols>
    <col min="1" max="1" width="24.85546875" style="11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3" width="1" hidden="1" customWidth="1"/>
    <col min="34" max="34" width="14.85546875" customWidth="1"/>
    <col min="35" max="35" width="19.7109375" hidden="1" customWidth="1"/>
    <col min="36" max="36" width="20.140625" customWidth="1"/>
  </cols>
  <sheetData>
    <row r="1" spans="1:36" x14ac:dyDescent="0.25">
      <c r="AC1" s="24" t="s">
        <v>66</v>
      </c>
      <c r="AD1" s="25"/>
      <c r="AE1" s="24" t="s">
        <v>66</v>
      </c>
      <c r="AF1" s="25"/>
      <c r="AG1" s="27" t="s">
        <v>62</v>
      </c>
      <c r="AH1" s="27" t="s">
        <v>62</v>
      </c>
      <c r="AI1" s="28"/>
      <c r="AJ1" s="29"/>
    </row>
    <row r="2" spans="1:36" x14ac:dyDescent="0.25">
      <c r="A2" s="6"/>
      <c r="B2" s="45" t="s">
        <v>0</v>
      </c>
      <c r="C2" s="46"/>
      <c r="D2" s="47"/>
      <c r="E2" s="45" t="s">
        <v>4</v>
      </c>
      <c r="F2" s="46"/>
      <c r="G2" s="46"/>
      <c r="H2" s="21"/>
      <c r="I2" s="18" t="s">
        <v>6</v>
      </c>
      <c r="J2" s="19"/>
      <c r="K2" s="22" t="s">
        <v>7</v>
      </c>
      <c r="L2" s="19"/>
      <c r="M2" s="22" t="s">
        <v>8</v>
      </c>
      <c r="N2" s="19"/>
      <c r="O2" s="22" t="s">
        <v>9</v>
      </c>
      <c r="P2" s="19"/>
      <c r="Q2" s="22" t="s">
        <v>60</v>
      </c>
      <c r="R2" s="18"/>
      <c r="S2" s="19"/>
      <c r="T2" s="22" t="s">
        <v>61</v>
      </c>
      <c r="U2" s="18"/>
      <c r="V2" s="19"/>
      <c r="W2" s="22" t="s">
        <v>11</v>
      </c>
      <c r="X2" s="18"/>
      <c r="Y2" s="19"/>
      <c r="Z2" s="48" t="s">
        <v>12</v>
      </c>
      <c r="AA2" s="49"/>
      <c r="AB2" s="50"/>
      <c r="AC2" s="24" t="s">
        <v>57</v>
      </c>
      <c r="AD2" s="25"/>
      <c r="AE2" s="24" t="s">
        <v>59</v>
      </c>
      <c r="AF2" s="25"/>
      <c r="AG2" s="27" t="s">
        <v>57</v>
      </c>
      <c r="AH2" s="27" t="s">
        <v>57</v>
      </c>
      <c r="AI2" s="29"/>
      <c r="AJ2" s="27" t="s">
        <v>59</v>
      </c>
    </row>
    <row r="3" spans="1:36" ht="21" x14ac:dyDescent="0.35">
      <c r="A3" s="10">
        <v>41455</v>
      </c>
      <c r="B3" s="20" t="s">
        <v>1</v>
      </c>
      <c r="C3" s="20" t="s">
        <v>2</v>
      </c>
      <c r="D3" s="20" t="s">
        <v>3</v>
      </c>
      <c r="E3" s="23" t="s">
        <v>1</v>
      </c>
      <c r="F3" s="23" t="s">
        <v>5</v>
      </c>
      <c r="G3" s="23" t="s">
        <v>3</v>
      </c>
      <c r="H3" s="23" t="s">
        <v>47</v>
      </c>
      <c r="I3" s="20" t="s">
        <v>1</v>
      </c>
      <c r="J3" s="20" t="s">
        <v>2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10</v>
      </c>
      <c r="T3" s="20" t="s">
        <v>1</v>
      </c>
      <c r="U3" s="20" t="s">
        <v>2</v>
      </c>
      <c r="V3" s="20" t="s">
        <v>10</v>
      </c>
      <c r="W3" s="20" t="s">
        <v>1</v>
      </c>
      <c r="X3" s="20" t="s">
        <v>2</v>
      </c>
      <c r="Y3" s="20" t="s">
        <v>10</v>
      </c>
      <c r="Z3" s="20" t="s">
        <v>1</v>
      </c>
      <c r="AA3" s="20" t="s">
        <v>2</v>
      </c>
      <c r="AB3" s="20" t="s">
        <v>10</v>
      </c>
      <c r="AC3" s="26" t="s">
        <v>51</v>
      </c>
      <c r="AD3" s="26" t="s">
        <v>52</v>
      </c>
      <c r="AE3" s="26" t="s">
        <v>51</v>
      </c>
      <c r="AF3" s="26" t="s">
        <v>52</v>
      </c>
      <c r="AG3" s="30" t="s">
        <v>51</v>
      </c>
      <c r="AH3" s="30" t="s">
        <v>52</v>
      </c>
      <c r="AI3" s="30" t="s">
        <v>51</v>
      </c>
      <c r="AJ3" s="30" t="s">
        <v>52</v>
      </c>
    </row>
    <row r="4" spans="1:36" x14ac:dyDescent="0.25">
      <c r="A4" s="12" t="s">
        <v>13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 s="4">
        <f>W4/B4</f>
        <v>5.2032260001200746E-4</v>
      </c>
      <c r="AD4" s="4">
        <f>Z4/E4</f>
        <v>5.1883679812211305E-4</v>
      </c>
      <c r="AE4" s="4">
        <f>(X4+Y4)/(C4+D4)</f>
        <v>8.8761673461127E-3</v>
      </c>
      <c r="AF4" s="4">
        <f>(AA4+AB4)/(F4+G4)</f>
        <v>9.4927916525175196E-3</v>
      </c>
      <c r="AG4" s="8">
        <f t="shared" ref="AG4:AG25" si="0">(Q4+W4)/B4</f>
        <v>1.3378944945866438</v>
      </c>
      <c r="AH4" s="8">
        <f t="shared" ref="AH4:AH25" si="1">(T4+Z4)/E4</f>
        <v>2.1815022088343299</v>
      </c>
      <c r="AI4" s="8">
        <f t="shared" ref="AI4:AI25" si="2">(R4+X4)/C4</f>
        <v>2.0532136351808479</v>
      </c>
      <c r="AJ4" s="8">
        <f t="shared" ref="AJ4:AJ25" si="3">(U4+V4+AA4+AB4)/(F4+G4)</f>
        <v>3.0793226931744515</v>
      </c>
    </row>
    <row r="5" spans="1:36" x14ac:dyDescent="0.25">
      <c r="A5" s="12" t="s">
        <v>14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f t="shared" ref="AC5:AC43" si="4">W5/B5</f>
        <v>0</v>
      </c>
      <c r="AD5" s="4">
        <f t="shared" ref="AD5:AD43" si="5">Z5/E5</f>
        <v>0</v>
      </c>
      <c r="AE5" s="4">
        <f t="shared" ref="AE5:AE43" si="6">(X5+Y5)/(C5+D5)</f>
        <v>0</v>
      </c>
      <c r="AF5" s="4">
        <f t="shared" ref="AF5:AF43" si="7">(AA5+AB5)/(F5+G5)</f>
        <v>0</v>
      </c>
      <c r="AG5" s="8">
        <f t="shared" si="0"/>
        <v>0.83448706250065552</v>
      </c>
      <c r="AH5" s="8">
        <f t="shared" si="1"/>
        <v>1.0513394445204542</v>
      </c>
      <c r="AI5" s="8">
        <f t="shared" si="2"/>
        <v>0.77812921961415382</v>
      </c>
      <c r="AJ5" s="8">
        <f t="shared" si="3"/>
        <v>1.2934140769794407</v>
      </c>
    </row>
    <row r="6" spans="1:36" x14ac:dyDescent="0.25">
      <c r="A6" s="12" t="s">
        <v>15</v>
      </c>
      <c r="B6" s="4">
        <v>44.539000000000001</v>
      </c>
      <c r="C6" s="4">
        <v>0</v>
      </c>
      <c r="D6" s="4">
        <v>0</v>
      </c>
      <c r="E6" s="4">
        <v>43.347999999999999</v>
      </c>
      <c r="F6" s="4">
        <v>0</v>
      </c>
      <c r="G6" s="4">
        <v>0</v>
      </c>
      <c r="H6" s="4"/>
      <c r="I6" s="4">
        <v>0.73</v>
      </c>
      <c r="J6" s="4"/>
      <c r="K6" s="4">
        <v>0.59</v>
      </c>
      <c r="L6" s="4"/>
      <c r="M6" s="4">
        <v>0.88</v>
      </c>
      <c r="N6" s="4"/>
      <c r="O6" s="4">
        <v>0.71</v>
      </c>
      <c r="P6" s="4"/>
      <c r="Q6" s="4">
        <v>32.47</v>
      </c>
      <c r="R6" s="4"/>
      <c r="S6" s="4"/>
      <c r="T6" s="4">
        <v>25.533000000000001</v>
      </c>
      <c r="U6" s="4"/>
      <c r="V6" s="4"/>
      <c r="W6" s="4">
        <v>7.8680000000000003</v>
      </c>
      <c r="X6" s="4"/>
      <c r="Y6" s="4"/>
      <c r="Z6" s="4">
        <v>5.8470000000000004</v>
      </c>
      <c r="AA6" s="4"/>
      <c r="AB6" s="4"/>
      <c r="AC6" s="4">
        <f t="shared" si="4"/>
        <v>0.17665416825703317</v>
      </c>
      <c r="AD6" s="4">
        <f t="shared" si="5"/>
        <v>0.13488511580695767</v>
      </c>
      <c r="AE6" s="4"/>
      <c r="AF6" s="4"/>
      <c r="AG6" s="8">
        <f t="shared" si="0"/>
        <v>0.90567816969397608</v>
      </c>
      <c r="AH6" s="8">
        <f t="shared" si="1"/>
        <v>0.72390883085724844</v>
      </c>
      <c r="AI6" s="8"/>
      <c r="AJ6" s="8"/>
    </row>
    <row r="7" spans="1:36" x14ac:dyDescent="0.25">
      <c r="A7" s="12" t="s">
        <v>50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>I7*1.2</f>
        <v>0.95910406086235145</v>
      </c>
      <c r="N7" s="8">
        <f>J7*1.2</f>
        <v>0.96185727023546108</v>
      </c>
      <c r="O7" s="8">
        <f>K7*1.2</f>
        <v>1.3192409751053764</v>
      </c>
      <c r="P7" s="8">
        <f>L7*1.2</f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 s="4">
        <f t="shared" si="4"/>
        <v>0</v>
      </c>
      <c r="AD7" s="4">
        <f t="shared" si="5"/>
        <v>0</v>
      </c>
      <c r="AE7" s="4">
        <f t="shared" si="6"/>
        <v>0</v>
      </c>
      <c r="AF7" s="4">
        <f t="shared" si="7"/>
        <v>0</v>
      </c>
      <c r="AG7" s="8">
        <f t="shared" si="0"/>
        <v>0.79925338405195956</v>
      </c>
      <c r="AH7" s="8">
        <f t="shared" si="1"/>
        <v>1.0993674792544803</v>
      </c>
      <c r="AI7" s="8">
        <f t="shared" si="2"/>
        <v>0.80154772519621764</v>
      </c>
      <c r="AJ7" s="8">
        <f t="shared" si="3"/>
        <v>1.6965011825839753</v>
      </c>
    </row>
    <row r="8" spans="1:36" x14ac:dyDescent="0.25">
      <c r="A8" s="12" t="s">
        <v>16</v>
      </c>
      <c r="B8" s="4">
        <v>21.403300000000002</v>
      </c>
      <c r="C8" s="4">
        <v>7.2202000000000002</v>
      </c>
      <c r="D8" s="4">
        <v>0</v>
      </c>
      <c r="E8" s="4">
        <v>20.667999999999999</v>
      </c>
      <c r="F8" s="4">
        <v>6.8114999999999997</v>
      </c>
      <c r="G8" s="4">
        <v>0</v>
      </c>
      <c r="H8" s="4"/>
      <c r="I8" s="4">
        <v>0.88</v>
      </c>
      <c r="J8" s="4">
        <v>1.05</v>
      </c>
      <c r="K8" s="4">
        <v>1.3</v>
      </c>
      <c r="L8" s="4">
        <v>1.56</v>
      </c>
      <c r="M8" s="4">
        <v>1.06</v>
      </c>
      <c r="N8" s="4">
        <v>1.26</v>
      </c>
      <c r="O8" s="4">
        <v>1.56</v>
      </c>
      <c r="P8" s="4">
        <v>1.87</v>
      </c>
      <c r="Q8" s="4">
        <v>18.835599999999999</v>
      </c>
      <c r="R8" s="4">
        <v>7.5952000000000002</v>
      </c>
      <c r="S8" s="4">
        <v>0</v>
      </c>
      <c r="T8" s="4">
        <v>26.8597</v>
      </c>
      <c r="U8" s="4">
        <v>10.6469</v>
      </c>
      <c r="V8" s="4">
        <v>0</v>
      </c>
      <c r="W8" s="4"/>
      <c r="X8" s="4"/>
      <c r="Y8" s="4"/>
      <c r="Z8" s="4"/>
      <c r="AA8" s="4"/>
      <c r="AB8" s="4"/>
      <c r="AC8" s="4">
        <f t="shared" si="4"/>
        <v>0</v>
      </c>
      <c r="AD8" s="4">
        <f t="shared" si="5"/>
        <v>0</v>
      </c>
      <c r="AE8" s="4">
        <f t="shared" si="6"/>
        <v>0</v>
      </c>
      <c r="AF8" s="4">
        <f t="shared" si="7"/>
        <v>0</v>
      </c>
      <c r="AG8" s="8">
        <f t="shared" si="0"/>
        <v>0.88003251834997398</v>
      </c>
      <c r="AH8" s="8">
        <f t="shared" si="1"/>
        <v>1.2995790594155217</v>
      </c>
      <c r="AI8" s="8">
        <f t="shared" si="2"/>
        <v>1.0519376194565246</v>
      </c>
      <c r="AJ8" s="8">
        <f t="shared" si="3"/>
        <v>1.5630771489392941</v>
      </c>
    </row>
    <row r="9" spans="1:36" x14ac:dyDescent="0.25">
      <c r="A9" s="12" t="s">
        <v>17</v>
      </c>
      <c r="B9" s="4">
        <v>12.874000000000001</v>
      </c>
      <c r="C9" s="4">
        <v>3.2320000000000002</v>
      </c>
      <c r="D9" s="4">
        <v>0</v>
      </c>
      <c r="E9" s="4">
        <v>12.874000000000001</v>
      </c>
      <c r="F9" s="4">
        <v>3.2320000000000002</v>
      </c>
      <c r="G9" s="4">
        <v>0</v>
      </c>
      <c r="H9" s="4">
        <v>44.454999999999998</v>
      </c>
      <c r="I9" s="4">
        <v>0.95</v>
      </c>
      <c r="J9" s="4">
        <v>0.95</v>
      </c>
      <c r="K9" s="4">
        <v>1.1299999999999999</v>
      </c>
      <c r="L9" s="17">
        <v>0</v>
      </c>
      <c r="M9" s="4">
        <v>1.1399999999999999</v>
      </c>
      <c r="N9" s="4">
        <v>1.1399999999999999</v>
      </c>
      <c r="O9" s="4">
        <v>1.36</v>
      </c>
      <c r="P9" s="17">
        <v>0</v>
      </c>
      <c r="Q9" s="4">
        <v>9.3949999999999996</v>
      </c>
      <c r="R9" s="4">
        <v>2.911</v>
      </c>
      <c r="S9" s="4">
        <v>0</v>
      </c>
      <c r="T9" s="4">
        <v>15.593999999999999</v>
      </c>
      <c r="U9" s="4">
        <v>3.556</v>
      </c>
      <c r="V9" s="17">
        <v>9.2550000000000008</v>
      </c>
      <c r="W9" s="4"/>
      <c r="X9" s="4"/>
      <c r="Y9" s="4"/>
      <c r="Z9" s="4"/>
      <c r="AA9" s="4"/>
      <c r="AB9" s="4"/>
      <c r="AC9" s="4">
        <f t="shared" si="4"/>
        <v>0</v>
      </c>
      <c r="AD9" s="4">
        <f t="shared" si="5"/>
        <v>0</v>
      </c>
      <c r="AE9" s="4">
        <f t="shared" si="6"/>
        <v>0</v>
      </c>
      <c r="AF9" s="4">
        <f t="shared" si="7"/>
        <v>0</v>
      </c>
      <c r="AG9" s="8">
        <f t="shared" si="0"/>
        <v>0.72976541867329492</v>
      </c>
      <c r="AH9" s="8">
        <f t="shared" si="1"/>
        <v>1.2112785459064781</v>
      </c>
      <c r="AI9" s="8">
        <f t="shared" si="2"/>
        <v>0.90068069306930687</v>
      </c>
      <c r="AJ9" s="8">
        <f>(U9+AA9+AB9)/(F9+G9)</f>
        <v>1.1002475247524752</v>
      </c>
    </row>
    <row r="10" spans="1:36" x14ac:dyDescent="0.25">
      <c r="A10" s="12" t="s">
        <v>18</v>
      </c>
      <c r="B10" s="4">
        <v>920.88</v>
      </c>
      <c r="C10" s="4">
        <v>139.12299999999999</v>
      </c>
      <c r="D10" s="4">
        <v>0</v>
      </c>
      <c r="E10" s="4">
        <v>810.15499999999997</v>
      </c>
      <c r="F10" s="4">
        <v>138.42400000000001</v>
      </c>
      <c r="G10" s="4">
        <v>0</v>
      </c>
      <c r="H10" s="4"/>
      <c r="I10" s="4">
        <v>0.61</v>
      </c>
      <c r="J10" s="4">
        <v>0.71</v>
      </c>
      <c r="K10" s="4">
        <v>0.8</v>
      </c>
      <c r="L10" s="4">
        <v>0.84</v>
      </c>
      <c r="M10" s="4">
        <v>0.73199999999999998</v>
      </c>
      <c r="N10" s="4">
        <v>0.85199999999999998</v>
      </c>
      <c r="O10" s="4">
        <v>0.96</v>
      </c>
      <c r="P10" s="4">
        <v>1.008</v>
      </c>
      <c r="Q10" s="4">
        <v>559.827</v>
      </c>
      <c r="R10" s="4">
        <v>99.11</v>
      </c>
      <c r="S10" s="4">
        <v>0</v>
      </c>
      <c r="T10" s="4">
        <v>644.548</v>
      </c>
      <c r="U10" s="4">
        <v>116.55200000000001</v>
      </c>
      <c r="V10" s="4">
        <v>0</v>
      </c>
      <c r="W10" s="4">
        <v>10.1</v>
      </c>
      <c r="X10" s="4">
        <v>14.377000000000001</v>
      </c>
      <c r="Y10" s="4">
        <v>0</v>
      </c>
      <c r="Z10" s="4">
        <v>0</v>
      </c>
      <c r="AA10" s="4">
        <v>0</v>
      </c>
      <c r="AB10" s="4">
        <v>0</v>
      </c>
      <c r="AC10" s="4">
        <f t="shared" si="4"/>
        <v>1.0967769959169489E-2</v>
      </c>
      <c r="AD10" s="4">
        <f t="shared" si="5"/>
        <v>0</v>
      </c>
      <c r="AE10" s="4">
        <f t="shared" si="6"/>
        <v>0.10334020974245813</v>
      </c>
      <c r="AF10" s="4">
        <f t="shared" si="7"/>
        <v>0</v>
      </c>
      <c r="AG10" s="8">
        <f t="shared" si="0"/>
        <v>0.61889388411085056</v>
      </c>
      <c r="AH10" s="8">
        <f t="shared" si="1"/>
        <v>0.79558602983379723</v>
      </c>
      <c r="AI10" s="8">
        <f t="shared" si="2"/>
        <v>0.81573140314685566</v>
      </c>
      <c r="AJ10" s="8">
        <f t="shared" si="3"/>
        <v>0.84199271802577591</v>
      </c>
    </row>
    <row r="11" spans="1:36" x14ac:dyDescent="0.25">
      <c r="A11" s="12" t="s">
        <v>19</v>
      </c>
      <c r="B11" s="4">
        <v>60.89</v>
      </c>
      <c r="C11" s="4">
        <v>19.367999999999999</v>
      </c>
      <c r="D11" s="4">
        <v>6.8000000000000005E-2</v>
      </c>
      <c r="E11" s="4">
        <v>60.308999999999997</v>
      </c>
      <c r="F11" s="4">
        <v>23.094000000000001</v>
      </c>
      <c r="G11" s="4">
        <v>3.5999999999999997E-2</v>
      </c>
      <c r="H11" s="4">
        <v>9.99</v>
      </c>
      <c r="I11" s="4">
        <v>0.98</v>
      </c>
      <c r="J11" s="4">
        <v>0.98</v>
      </c>
      <c r="K11" s="4">
        <v>1.3</v>
      </c>
      <c r="L11" s="4">
        <v>1.3</v>
      </c>
      <c r="M11" s="4">
        <v>1.1759999999999999</v>
      </c>
      <c r="N11" s="4">
        <v>1.1759999999999999</v>
      </c>
      <c r="O11" s="4">
        <v>1.56</v>
      </c>
      <c r="P11" s="4">
        <v>1.56</v>
      </c>
      <c r="Q11" s="4">
        <v>59.665999999999997</v>
      </c>
      <c r="R11" s="4">
        <v>18.995000000000001</v>
      </c>
      <c r="S11" s="4">
        <v>6.7000000000000004E-2</v>
      </c>
      <c r="T11" s="4">
        <v>78.400999999999996</v>
      </c>
      <c r="U11" s="4">
        <v>29.277999999999999</v>
      </c>
      <c r="V11" s="4">
        <v>4.7E-2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f t="shared" si="4"/>
        <v>0</v>
      </c>
      <c r="AD11" s="4">
        <f t="shared" si="5"/>
        <v>0</v>
      </c>
      <c r="AE11" s="4">
        <f t="shared" si="6"/>
        <v>0</v>
      </c>
      <c r="AF11" s="4">
        <f t="shared" si="7"/>
        <v>0</v>
      </c>
      <c r="AG11" s="8">
        <f t="shared" si="0"/>
        <v>0.97989817704056492</v>
      </c>
      <c r="AH11" s="8">
        <f t="shared" si="1"/>
        <v>1.299988393108823</v>
      </c>
      <c r="AI11" s="8">
        <f t="shared" si="2"/>
        <v>0.98074142916150364</v>
      </c>
      <c r="AJ11" s="8">
        <f t="shared" si="3"/>
        <v>1.2678339818417639</v>
      </c>
    </row>
    <row r="12" spans="1:36" x14ac:dyDescent="0.25">
      <c r="A12" s="12" t="s">
        <v>20</v>
      </c>
      <c r="B12" s="4">
        <v>36.872999999999998</v>
      </c>
      <c r="C12" s="4">
        <v>11.788</v>
      </c>
      <c r="D12" s="4">
        <v>0</v>
      </c>
      <c r="E12" s="4">
        <v>36.313000000000002</v>
      </c>
      <c r="F12" s="4">
        <v>7.87</v>
      </c>
      <c r="G12" s="4">
        <v>0</v>
      </c>
      <c r="H12" s="4"/>
      <c r="I12" s="4">
        <v>0.8</v>
      </c>
      <c r="J12" s="4">
        <v>0.8</v>
      </c>
      <c r="K12" s="4">
        <v>1.6</v>
      </c>
      <c r="L12" s="4">
        <v>1.6</v>
      </c>
      <c r="M12" s="4">
        <v>0.96</v>
      </c>
      <c r="N12" s="4">
        <v>0.96</v>
      </c>
      <c r="O12" s="4">
        <v>1.92</v>
      </c>
      <c r="P12" s="4">
        <v>1.92</v>
      </c>
      <c r="Q12" s="4">
        <v>25.811</v>
      </c>
      <c r="R12" s="4">
        <v>8.2520000000000007</v>
      </c>
      <c r="S12" s="4">
        <v>0</v>
      </c>
      <c r="T12" s="4">
        <v>53.38</v>
      </c>
      <c r="U12" s="4">
        <v>11.569000000000001</v>
      </c>
      <c r="V12" s="4"/>
      <c r="W12" s="4"/>
      <c r="X12" s="4"/>
      <c r="Y12" s="4"/>
      <c r="Z12" s="4"/>
      <c r="AA12" s="4"/>
      <c r="AB12" s="4"/>
      <c r="AC12" s="4">
        <f t="shared" si="4"/>
        <v>0</v>
      </c>
      <c r="AD12" s="4">
        <f t="shared" si="5"/>
        <v>0</v>
      </c>
      <c r="AE12" s="4">
        <f t="shared" si="6"/>
        <v>0</v>
      </c>
      <c r="AF12" s="4">
        <f t="shared" si="7"/>
        <v>0</v>
      </c>
      <c r="AG12" s="8">
        <f t="shared" si="0"/>
        <v>0.69999728798850114</v>
      </c>
      <c r="AH12" s="8">
        <f t="shared" si="1"/>
        <v>1.4699969707818137</v>
      </c>
      <c r="AI12" s="8">
        <f t="shared" si="2"/>
        <v>0.70003393281303028</v>
      </c>
      <c r="AJ12" s="8">
        <f t="shared" si="3"/>
        <v>1.470012706480305</v>
      </c>
    </row>
    <row r="13" spans="1:36" x14ac:dyDescent="0.25">
      <c r="A13" s="12" t="s">
        <v>54</v>
      </c>
      <c r="B13" s="4">
        <v>46.732999999999997</v>
      </c>
      <c r="C13" s="4">
        <v>23.170999999999999</v>
      </c>
      <c r="D13" s="4">
        <v>0</v>
      </c>
      <c r="E13" s="4">
        <v>42.805</v>
      </c>
      <c r="F13" s="4">
        <v>17.260000000000002</v>
      </c>
      <c r="G13" s="4">
        <v>0</v>
      </c>
      <c r="H13" s="4"/>
      <c r="I13" s="4">
        <v>1.1499999999999999</v>
      </c>
      <c r="J13" s="4">
        <v>1.21</v>
      </c>
      <c r="K13" s="4">
        <v>1.3</v>
      </c>
      <c r="L13" s="4">
        <v>1.33</v>
      </c>
      <c r="M13" s="4">
        <v>1.38</v>
      </c>
      <c r="N13" s="4">
        <v>1.45</v>
      </c>
      <c r="O13" s="4">
        <v>1.56</v>
      </c>
      <c r="P13" s="4">
        <v>1.5960000000000001</v>
      </c>
      <c r="Q13" s="4">
        <v>53.838000000000001</v>
      </c>
      <c r="R13" s="4">
        <v>28.036000000000001</v>
      </c>
      <c r="S13" s="4">
        <v>0</v>
      </c>
      <c r="T13" s="4">
        <v>55.718000000000004</v>
      </c>
      <c r="U13" s="4">
        <v>22.933</v>
      </c>
      <c r="V13" s="4">
        <v>0</v>
      </c>
      <c r="W13" s="4"/>
      <c r="X13" s="4"/>
      <c r="Y13" s="4"/>
      <c r="Z13" s="4"/>
      <c r="AA13" s="4"/>
      <c r="AB13" s="4"/>
      <c r="AC13" s="4">
        <f t="shared" si="4"/>
        <v>0</v>
      </c>
      <c r="AD13" s="4">
        <f t="shared" si="5"/>
        <v>0</v>
      </c>
      <c r="AE13" s="4">
        <f t="shared" si="6"/>
        <v>0</v>
      </c>
      <c r="AF13" s="4">
        <f t="shared" si="7"/>
        <v>0</v>
      </c>
      <c r="AG13" s="8">
        <f t="shared" si="0"/>
        <v>1.1520338946782789</v>
      </c>
      <c r="AH13" s="8">
        <f t="shared" si="1"/>
        <v>1.3016703656114941</v>
      </c>
      <c r="AI13" s="8">
        <f t="shared" si="2"/>
        <v>1.2099607267705321</v>
      </c>
      <c r="AJ13" s="8">
        <f t="shared" si="3"/>
        <v>1.3286790266512165</v>
      </c>
    </row>
    <row r="14" spans="1:36" x14ac:dyDescent="0.25">
      <c r="A14" s="12" t="s">
        <v>21</v>
      </c>
      <c r="B14" s="4">
        <v>133.16900000000001</v>
      </c>
      <c r="C14" s="4">
        <v>34.134999999999998</v>
      </c>
      <c r="D14" s="4">
        <v>0</v>
      </c>
      <c r="E14" s="4">
        <v>130.85900000000001</v>
      </c>
      <c r="F14" s="4">
        <v>56.753</v>
      </c>
      <c r="G14" s="4"/>
      <c r="H14" s="4">
        <v>4.6150000000000002</v>
      </c>
      <c r="I14" s="4">
        <v>0.88</v>
      </c>
      <c r="J14" s="4">
        <v>0.88</v>
      </c>
      <c r="K14" s="4">
        <v>0.91</v>
      </c>
      <c r="L14" s="4">
        <v>0.91</v>
      </c>
      <c r="M14" s="4">
        <v>1.06</v>
      </c>
      <c r="N14" s="4">
        <v>1.06</v>
      </c>
      <c r="O14" s="4">
        <v>1.0900000000000001</v>
      </c>
      <c r="P14" s="4">
        <v>1.0900000000000001</v>
      </c>
      <c r="Q14" s="4">
        <v>117.18899999999999</v>
      </c>
      <c r="R14" s="4">
        <v>30.039000000000001</v>
      </c>
      <c r="S14" s="4">
        <v>0</v>
      </c>
      <c r="T14" s="4">
        <v>119.07899999999999</v>
      </c>
      <c r="U14" s="4">
        <v>51.646000000000001</v>
      </c>
      <c r="V14" s="4">
        <v>0</v>
      </c>
      <c r="W14" s="4">
        <v>15.78</v>
      </c>
      <c r="X14" s="4">
        <v>2.6871999999999998</v>
      </c>
      <c r="Y14" s="4">
        <v>0</v>
      </c>
      <c r="Z14" s="4">
        <v>15.5496</v>
      </c>
      <c r="AA14" s="4">
        <v>3.7191999999999998</v>
      </c>
      <c r="AB14" s="4"/>
      <c r="AC14" s="4">
        <f t="shared" si="4"/>
        <v>0.11849604637715984</v>
      </c>
      <c r="AD14" s="4">
        <f t="shared" si="5"/>
        <v>0.11882713454940048</v>
      </c>
      <c r="AE14" s="4">
        <f t="shared" si="6"/>
        <v>7.8722718617255022E-2</v>
      </c>
      <c r="AF14" s="4">
        <f t="shared" si="7"/>
        <v>6.5533099571828804E-2</v>
      </c>
      <c r="AG14" s="8">
        <f t="shared" si="0"/>
        <v>0.99849814896860367</v>
      </c>
      <c r="AH14" s="8">
        <f t="shared" si="1"/>
        <v>1.0288065780725819</v>
      </c>
      <c r="AI14" s="8">
        <f t="shared" si="2"/>
        <v>0.95872857770616671</v>
      </c>
      <c r="AJ14" s="8">
        <f t="shared" si="3"/>
        <v>0.97554666713653904</v>
      </c>
    </row>
    <row r="15" spans="1:36" x14ac:dyDescent="0.25">
      <c r="A15" s="12" t="s">
        <v>22</v>
      </c>
      <c r="B15" s="4">
        <v>48.48</v>
      </c>
      <c r="C15" s="4">
        <v>6.8789999999999996</v>
      </c>
      <c r="D15" s="4">
        <v>7.4999999999999997E-2</v>
      </c>
      <c r="E15" s="4">
        <v>46.804000000000002</v>
      </c>
      <c r="F15" s="4">
        <v>4.7789999999999999</v>
      </c>
      <c r="G15" s="4"/>
      <c r="H15" s="4"/>
      <c r="I15" s="4">
        <v>1.1399999999999999</v>
      </c>
      <c r="J15" s="4">
        <v>1.68</v>
      </c>
      <c r="K15" s="4">
        <v>1.68</v>
      </c>
      <c r="L15" s="4">
        <v>2.71</v>
      </c>
      <c r="M15" s="4">
        <v>1.3680000000000001</v>
      </c>
      <c r="N15" s="4">
        <v>2.016</v>
      </c>
      <c r="O15" s="4">
        <v>2.016</v>
      </c>
      <c r="P15" s="4">
        <v>3.2519999999999998</v>
      </c>
      <c r="Q15" s="4">
        <v>55.267000000000003</v>
      </c>
      <c r="R15" s="4">
        <v>11.557</v>
      </c>
      <c r="S15" s="4">
        <v>0.126</v>
      </c>
      <c r="T15" s="4">
        <v>78.631</v>
      </c>
      <c r="U15" s="4">
        <v>12.951000000000001</v>
      </c>
      <c r="V15" s="4">
        <v>0</v>
      </c>
      <c r="W15" s="4">
        <v>7.694</v>
      </c>
      <c r="X15" s="4">
        <v>0.33</v>
      </c>
      <c r="Y15" s="4">
        <v>1.9E-2</v>
      </c>
      <c r="Z15" s="4">
        <v>0</v>
      </c>
      <c r="AA15" s="4">
        <v>0</v>
      </c>
      <c r="AB15" s="4">
        <v>0</v>
      </c>
      <c r="AC15" s="4">
        <f t="shared" si="4"/>
        <v>0.15870462046204623</v>
      </c>
      <c r="AD15" s="4">
        <f t="shared" si="5"/>
        <v>0</v>
      </c>
      <c r="AE15" s="4">
        <f t="shared" si="6"/>
        <v>5.0186942766752951E-2</v>
      </c>
      <c r="AF15" s="4">
        <f t="shared" si="7"/>
        <v>0</v>
      </c>
      <c r="AG15" s="8">
        <f t="shared" si="0"/>
        <v>1.2987004950495051</v>
      </c>
      <c r="AH15" s="8">
        <f t="shared" si="1"/>
        <v>1.6800059823946671</v>
      </c>
      <c r="AI15" s="8">
        <f t="shared" si="2"/>
        <v>1.7280127925570579</v>
      </c>
      <c r="AJ15" s="8">
        <f t="shared" si="3"/>
        <v>2.7099811676082863</v>
      </c>
    </row>
    <row r="16" spans="1:36" x14ac:dyDescent="0.25">
      <c r="A16" s="12" t="s">
        <v>64</v>
      </c>
      <c r="B16" s="4">
        <v>87.013999999999996</v>
      </c>
      <c r="C16" s="4">
        <v>12.169</v>
      </c>
      <c r="D16" s="4">
        <v>1.71</v>
      </c>
      <c r="E16" s="4">
        <v>64.790999999999997</v>
      </c>
      <c r="F16" s="4">
        <v>11.026999999999999</v>
      </c>
      <c r="G16" s="4"/>
      <c r="H16" s="4">
        <v>23.187000000000001</v>
      </c>
      <c r="I16" s="4">
        <v>1.03</v>
      </c>
      <c r="J16" s="4">
        <v>0.84</v>
      </c>
      <c r="K16" s="4">
        <v>1.03</v>
      </c>
      <c r="L16" s="4">
        <v>0.84</v>
      </c>
      <c r="M16" s="4">
        <f>I16*1.2</f>
        <v>1.236</v>
      </c>
      <c r="N16" s="4">
        <f>J16*1.2</f>
        <v>1.008</v>
      </c>
      <c r="O16" s="4">
        <f>K16*1.2</f>
        <v>1.236</v>
      </c>
      <c r="P16" s="4">
        <f>L16*1.2</f>
        <v>1.008</v>
      </c>
      <c r="Q16" s="4">
        <v>38.466999999999999</v>
      </c>
      <c r="R16" s="4">
        <v>9.7439999999999998</v>
      </c>
      <c r="S16" s="4">
        <v>1.2010000000000001</v>
      </c>
      <c r="T16" s="4">
        <v>64.619</v>
      </c>
      <c r="U16" s="4">
        <v>8.7319999999999993</v>
      </c>
      <c r="V16" s="4"/>
      <c r="W16" s="4">
        <v>6.0579999999999998</v>
      </c>
      <c r="X16" s="4">
        <v>0.90500000000000003</v>
      </c>
      <c r="Y16" s="4">
        <v>0.02</v>
      </c>
      <c r="Z16" s="4">
        <v>2.2970000000000002</v>
      </c>
      <c r="AA16" s="4">
        <v>0.84299999999999997</v>
      </c>
      <c r="AB16" s="4"/>
      <c r="AC16" s="4">
        <f t="shared" si="4"/>
        <v>6.9620980531868437E-2</v>
      </c>
      <c r="AD16" s="4">
        <f t="shared" si="5"/>
        <v>3.5452454816255349E-2</v>
      </c>
      <c r="AE16" s="4">
        <f t="shared" si="6"/>
        <v>6.6647452986526398E-2</v>
      </c>
      <c r="AF16" s="4">
        <f t="shared" si="7"/>
        <v>7.6448716786070556E-2</v>
      </c>
      <c r="AG16" s="8">
        <f t="shared" si="0"/>
        <v>0.51169926678465538</v>
      </c>
      <c r="AH16" s="8">
        <f t="shared" si="1"/>
        <v>1.0327977651216991</v>
      </c>
      <c r="AI16" s="8">
        <f t="shared" si="2"/>
        <v>0.87509244802366659</v>
      </c>
      <c r="AJ16" s="8">
        <f t="shared" si="3"/>
        <v>0.86832320667452612</v>
      </c>
    </row>
    <row r="17" spans="1:36" x14ac:dyDescent="0.25">
      <c r="A17" s="12" t="s">
        <v>24</v>
      </c>
      <c r="B17" s="4">
        <v>43.003</v>
      </c>
      <c r="C17" s="4">
        <v>30.690999999999999</v>
      </c>
      <c r="D17" s="4">
        <v>0</v>
      </c>
      <c r="E17" s="4">
        <v>35.256</v>
      </c>
      <c r="F17" s="4">
        <v>29.937000000000001</v>
      </c>
      <c r="G17" s="4">
        <v>0</v>
      </c>
      <c r="H17" s="4"/>
      <c r="I17" s="4">
        <v>0.88</v>
      </c>
      <c r="J17" s="4">
        <v>1.06</v>
      </c>
      <c r="K17" s="4">
        <v>1.64</v>
      </c>
      <c r="L17" s="4">
        <v>1.97</v>
      </c>
      <c r="M17" s="4">
        <v>1.06</v>
      </c>
      <c r="N17" s="4">
        <v>1.27</v>
      </c>
      <c r="O17" s="4">
        <v>1.97</v>
      </c>
      <c r="P17" s="4">
        <v>2.36</v>
      </c>
      <c r="Q17" s="4">
        <v>37.817999999999998</v>
      </c>
      <c r="R17" s="4">
        <v>32.036999999999999</v>
      </c>
      <c r="S17" s="4">
        <v>0</v>
      </c>
      <c r="T17" s="4">
        <v>57.792999999999999</v>
      </c>
      <c r="U17" s="4">
        <v>56.536999999999999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f t="shared" si="4"/>
        <v>0</v>
      </c>
      <c r="AD17" s="4">
        <f t="shared" si="5"/>
        <v>0</v>
      </c>
      <c r="AE17" s="4">
        <f t="shared" si="6"/>
        <v>0</v>
      </c>
      <c r="AF17" s="4">
        <f t="shared" si="7"/>
        <v>0</v>
      </c>
      <c r="AG17" s="8">
        <f t="shared" si="0"/>
        <v>0.87942701671976364</v>
      </c>
      <c r="AH17" s="8">
        <f t="shared" si="1"/>
        <v>1.639238711141366</v>
      </c>
      <c r="AI17" s="8">
        <f t="shared" si="2"/>
        <v>1.0438565051643804</v>
      </c>
      <c r="AJ17" s="8">
        <f t="shared" si="3"/>
        <v>1.8885325850953669</v>
      </c>
    </row>
    <row r="18" spans="1:36" x14ac:dyDescent="0.25">
      <c r="A18" s="12" t="s">
        <v>25</v>
      </c>
      <c r="B18" s="4">
        <v>41.515999999999998</v>
      </c>
      <c r="C18" s="4">
        <v>14.92</v>
      </c>
      <c r="D18" s="4">
        <v>0</v>
      </c>
      <c r="E18" s="4">
        <v>38.89</v>
      </c>
      <c r="F18" s="4">
        <v>13.564</v>
      </c>
      <c r="G18" s="4">
        <v>0</v>
      </c>
      <c r="H18" s="4"/>
      <c r="I18" s="4">
        <v>1</v>
      </c>
      <c r="J18" s="4">
        <v>1</v>
      </c>
      <c r="K18" s="4">
        <v>2.08</v>
      </c>
      <c r="L18" s="4">
        <v>2.08</v>
      </c>
      <c r="M18" s="4">
        <v>1.2</v>
      </c>
      <c r="N18" s="4">
        <v>1.2</v>
      </c>
      <c r="O18" s="4">
        <v>2.496</v>
      </c>
      <c r="P18" s="4">
        <v>2.496</v>
      </c>
      <c r="Q18" s="4">
        <v>40.279000000000003</v>
      </c>
      <c r="R18" s="4">
        <v>14.988</v>
      </c>
      <c r="S18" s="4">
        <v>0</v>
      </c>
      <c r="T18" s="4">
        <v>80.891000000000005</v>
      </c>
      <c r="U18" s="4">
        <v>28.213000000000001</v>
      </c>
      <c r="V18" s="4">
        <v>0</v>
      </c>
      <c r="W18" s="4">
        <v>4.5049999999999999</v>
      </c>
      <c r="X18" s="4">
        <v>1.718</v>
      </c>
      <c r="Y18" s="4">
        <v>0</v>
      </c>
      <c r="Z18" s="4">
        <v>6.2770000000000001</v>
      </c>
      <c r="AA18" s="4">
        <v>2.1869999999999998</v>
      </c>
      <c r="AB18" s="4">
        <v>0</v>
      </c>
      <c r="AC18" s="4">
        <f t="shared" si="4"/>
        <v>0.1085123807688602</v>
      </c>
      <c r="AD18" s="4">
        <f t="shared" si="5"/>
        <v>0.16140395988686038</v>
      </c>
      <c r="AE18" s="4">
        <f t="shared" si="6"/>
        <v>0.11514745308310992</v>
      </c>
      <c r="AF18" s="4">
        <f t="shared" si="7"/>
        <v>0.16123562370982009</v>
      </c>
      <c r="AG18" s="8">
        <f t="shared" si="0"/>
        <v>1.0787166393679548</v>
      </c>
      <c r="AH18" s="8">
        <f t="shared" si="1"/>
        <v>2.2413988171766523</v>
      </c>
      <c r="AI18" s="8">
        <f t="shared" si="2"/>
        <v>1.11970509383378</v>
      </c>
      <c r="AJ18" s="8">
        <f t="shared" si="3"/>
        <v>2.2412267767620171</v>
      </c>
    </row>
    <row r="19" spans="1:36" hidden="1" x14ac:dyDescent="0.25">
      <c r="A19" s="12" t="s">
        <v>26</v>
      </c>
      <c r="B19" s="4" t="s">
        <v>63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8"/>
      <c r="AH19" s="8"/>
      <c r="AI19" s="8"/>
      <c r="AJ19" s="8"/>
    </row>
    <row r="20" spans="1:36" x14ac:dyDescent="0.25">
      <c r="A20" s="9" t="s">
        <v>53</v>
      </c>
      <c r="B20" s="4">
        <v>197.55199999999999</v>
      </c>
      <c r="C20" s="4">
        <v>138.773</v>
      </c>
      <c r="D20" s="4">
        <v>0</v>
      </c>
      <c r="E20" s="4">
        <v>197.649</v>
      </c>
      <c r="F20" s="4">
        <v>184.97</v>
      </c>
      <c r="G20" s="4">
        <v>0</v>
      </c>
      <c r="H20" s="4"/>
      <c r="I20" s="7">
        <f>Q20/B20</f>
        <v>0.87777395318700902</v>
      </c>
      <c r="J20" s="7">
        <f>R20/C20</f>
        <v>0.94025494872921966</v>
      </c>
      <c r="K20" s="7">
        <f>T20/E20</f>
        <v>1.6651235270605973</v>
      </c>
      <c r="L20" s="7">
        <f>U20/F20</f>
        <v>2.1628588419743742</v>
      </c>
      <c r="M20" s="8">
        <f>I20*1.2</f>
        <v>1.0533287438244108</v>
      </c>
      <c r="N20" s="8">
        <f>J20*1.2</f>
        <v>1.1283059384750636</v>
      </c>
      <c r="O20" s="8">
        <f>K20*1.2</f>
        <v>1.9981482324727167</v>
      </c>
      <c r="P20" s="8">
        <f>L20*1.2</f>
        <v>2.5954306103692488</v>
      </c>
      <c r="Q20" s="4">
        <v>173.40600000000001</v>
      </c>
      <c r="R20" s="4">
        <v>130.482</v>
      </c>
      <c r="S20" s="4">
        <v>0</v>
      </c>
      <c r="T20" s="4">
        <v>329.11</v>
      </c>
      <c r="U20" s="4">
        <v>400.06400000000002</v>
      </c>
      <c r="V20" s="4">
        <v>0</v>
      </c>
      <c r="W20" s="4">
        <v>1.169</v>
      </c>
      <c r="X20" s="4">
        <v>0.20300000000000001</v>
      </c>
      <c r="Y20" s="4">
        <v>0</v>
      </c>
      <c r="Z20" s="4">
        <v>1.1639999999999999</v>
      </c>
      <c r="AA20" s="4">
        <v>0.17499999999999999</v>
      </c>
      <c r="AB20" s="4"/>
      <c r="AC20" s="4">
        <f t="shared" si="4"/>
        <v>5.9174293350611491E-3</v>
      </c>
      <c r="AD20" s="4">
        <f t="shared" si="5"/>
        <v>5.889227873654812E-3</v>
      </c>
      <c r="AE20" s="4">
        <f t="shared" si="6"/>
        <v>1.4628205774898577E-3</v>
      </c>
      <c r="AF20" s="4">
        <f t="shared" si="7"/>
        <v>9.4609936746499425E-4</v>
      </c>
      <c r="AG20" s="8">
        <f t="shared" si="0"/>
        <v>0.88369138252207025</v>
      </c>
      <c r="AH20" s="8">
        <f t="shared" si="1"/>
        <v>1.6710127549342522</v>
      </c>
      <c r="AI20" s="8">
        <f t="shared" si="2"/>
        <v>0.94171776930670958</v>
      </c>
      <c r="AJ20" s="8">
        <f t="shared" si="3"/>
        <v>2.1638049413418394</v>
      </c>
    </row>
    <row r="21" spans="1:36" x14ac:dyDescent="0.25">
      <c r="A21" s="12" t="s">
        <v>27</v>
      </c>
      <c r="B21" s="4">
        <v>27.053999999999998</v>
      </c>
      <c r="C21" s="4">
        <v>8.9260000000000002</v>
      </c>
      <c r="D21" s="4">
        <v>0</v>
      </c>
      <c r="E21" s="4">
        <v>24.202999999999999</v>
      </c>
      <c r="F21" s="4">
        <v>3.0680000000000001</v>
      </c>
      <c r="G21" s="4">
        <v>0</v>
      </c>
      <c r="H21" s="4"/>
      <c r="I21" s="4">
        <v>0.8</v>
      </c>
      <c r="J21" s="4">
        <v>0.8</v>
      </c>
      <c r="K21" s="4">
        <v>1.1399999999999999</v>
      </c>
      <c r="L21" s="4">
        <v>1.1399999999999999</v>
      </c>
      <c r="M21" s="4">
        <v>0.96</v>
      </c>
      <c r="N21" s="4">
        <v>0.96</v>
      </c>
      <c r="O21" s="4">
        <v>1.37</v>
      </c>
      <c r="P21" s="4">
        <v>1.37</v>
      </c>
      <c r="Q21" s="4">
        <v>20.622</v>
      </c>
      <c r="R21" s="4">
        <v>8.1769999999999996</v>
      </c>
      <c r="S21" s="4">
        <v>0</v>
      </c>
      <c r="T21" s="4">
        <v>26.148</v>
      </c>
      <c r="U21" s="4">
        <v>4.976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f t="shared" si="4"/>
        <v>0</v>
      </c>
      <c r="AD21" s="4">
        <f t="shared" si="5"/>
        <v>0</v>
      </c>
      <c r="AE21" s="4">
        <f t="shared" si="6"/>
        <v>0</v>
      </c>
      <c r="AF21" s="4">
        <f t="shared" si="7"/>
        <v>0</v>
      </c>
      <c r="AG21" s="8">
        <f t="shared" si="0"/>
        <v>0.76225327123530717</v>
      </c>
      <c r="AH21" s="8">
        <f t="shared" si="1"/>
        <v>1.0803619386026526</v>
      </c>
      <c r="AI21" s="8">
        <f t="shared" si="2"/>
        <v>0.9160878332959892</v>
      </c>
      <c r="AJ21" s="8">
        <f t="shared" si="3"/>
        <v>1.621903520208605</v>
      </c>
    </row>
    <row r="22" spans="1:36" x14ac:dyDescent="0.25">
      <c r="A22" s="12" t="s">
        <v>28</v>
      </c>
      <c r="B22" s="4">
        <v>86.745000000000005</v>
      </c>
      <c r="C22" s="4">
        <v>30.204999999999998</v>
      </c>
      <c r="D22" s="4">
        <v>1.0680000000000001</v>
      </c>
      <c r="E22" s="4">
        <v>75.878</v>
      </c>
      <c r="F22" s="4">
        <v>31.818999999999999</v>
      </c>
      <c r="G22" s="4">
        <v>0</v>
      </c>
      <c r="H22" s="4"/>
      <c r="I22" s="4">
        <v>1.1100000000000001</v>
      </c>
      <c r="J22" s="4">
        <v>1.1100000000000001</v>
      </c>
      <c r="K22" s="4">
        <v>1.42</v>
      </c>
      <c r="L22" s="4">
        <v>1.42</v>
      </c>
      <c r="M22" s="4">
        <v>1.3320000000000001</v>
      </c>
      <c r="N22" s="4">
        <v>1.3320000000000001</v>
      </c>
      <c r="O22" s="4">
        <v>1.704</v>
      </c>
      <c r="P22" s="4">
        <v>1.704</v>
      </c>
      <c r="Q22" s="4">
        <v>94.081999999999994</v>
      </c>
      <c r="R22" s="4">
        <v>32.622</v>
      </c>
      <c r="S22" s="4">
        <v>1.151</v>
      </c>
      <c r="T22" s="4">
        <v>104.221</v>
      </c>
      <c r="U22" s="4">
        <v>43.646000000000001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f t="shared" si="4"/>
        <v>0</v>
      </c>
      <c r="AD22" s="4">
        <f t="shared" si="5"/>
        <v>0</v>
      </c>
      <c r="AE22" s="4">
        <f t="shared" si="6"/>
        <v>0</v>
      </c>
      <c r="AF22" s="4">
        <f t="shared" si="7"/>
        <v>0</v>
      </c>
      <c r="AG22" s="8">
        <f t="shared" si="0"/>
        <v>1.0845812438757276</v>
      </c>
      <c r="AH22" s="8">
        <f t="shared" si="1"/>
        <v>1.373533830622842</v>
      </c>
      <c r="AI22" s="8">
        <f t="shared" si="2"/>
        <v>1.080019864260884</v>
      </c>
      <c r="AJ22" s="8">
        <f t="shared" si="3"/>
        <v>1.3716961563845502</v>
      </c>
    </row>
    <row r="23" spans="1:36" x14ac:dyDescent="0.25">
      <c r="A23" s="12" t="s">
        <v>48</v>
      </c>
      <c r="B23" s="4">
        <v>135.065</v>
      </c>
      <c r="C23" s="4">
        <v>67.221999999999994</v>
      </c>
      <c r="D23" s="4">
        <v>0</v>
      </c>
      <c r="E23" s="4">
        <v>130.928</v>
      </c>
      <c r="F23" s="4">
        <v>56.436</v>
      </c>
      <c r="G23" s="4">
        <v>0</v>
      </c>
      <c r="H23" s="4">
        <v>469.06099999999998</v>
      </c>
      <c r="I23" s="4">
        <f>ROUND((Q23/B23),3)</f>
        <v>0.76200000000000001</v>
      </c>
      <c r="J23" s="4">
        <f>ROUND((R23/C23),3)</f>
        <v>0.76200000000000001</v>
      </c>
      <c r="K23" s="4">
        <f>ROUND((T23/E23),3)</f>
        <v>1.2130000000000001</v>
      </c>
      <c r="L23" s="4">
        <f>ROUND((U23/F23),3)</f>
        <v>1.698</v>
      </c>
      <c r="M23" s="7">
        <f>I23*1.2</f>
        <v>0.91439999999999999</v>
      </c>
      <c r="N23" s="7">
        <f>J23*1.2</f>
        <v>0.91439999999999999</v>
      </c>
      <c r="O23" s="7">
        <f>K23*1.2</f>
        <v>1.4556</v>
      </c>
      <c r="P23" s="7">
        <f>L23*1.2</f>
        <v>2.0375999999999999</v>
      </c>
      <c r="Q23" s="4">
        <v>102.863</v>
      </c>
      <c r="R23" s="4">
        <v>51.212000000000003</v>
      </c>
      <c r="S23" s="4">
        <v>0</v>
      </c>
      <c r="T23" s="4">
        <v>158.81100000000001</v>
      </c>
      <c r="U23" s="4">
        <v>95.831999999999994</v>
      </c>
      <c r="V23" s="4">
        <v>0</v>
      </c>
      <c r="W23" s="4">
        <v>14.339</v>
      </c>
      <c r="X23" s="4">
        <v>11.497</v>
      </c>
      <c r="Y23" s="4">
        <v>0</v>
      </c>
      <c r="Z23" s="4">
        <v>13.798</v>
      </c>
      <c r="AA23" s="4">
        <v>9.2140000000000004</v>
      </c>
      <c r="AB23" s="4">
        <v>0</v>
      </c>
      <c r="AC23" s="4">
        <f t="shared" si="4"/>
        <v>0.10616369895976012</v>
      </c>
      <c r="AD23" s="4">
        <f t="shared" si="5"/>
        <v>0.10538616644262495</v>
      </c>
      <c r="AE23" s="4">
        <f t="shared" si="6"/>
        <v>0.17103031745559491</v>
      </c>
      <c r="AF23" s="4">
        <f t="shared" si="7"/>
        <v>0.16326458289035367</v>
      </c>
      <c r="AG23" s="8">
        <f t="shared" si="0"/>
        <v>0.867745159737904</v>
      </c>
      <c r="AH23" s="8">
        <f t="shared" si="1"/>
        <v>1.3183505438103387</v>
      </c>
      <c r="AI23" s="8">
        <f t="shared" si="2"/>
        <v>0.93286424087352371</v>
      </c>
      <c r="AJ23" s="8">
        <f t="shared" si="3"/>
        <v>1.8613296477425756</v>
      </c>
    </row>
    <row r="24" spans="1:36" x14ac:dyDescent="0.25">
      <c r="A24" s="12" t="s">
        <v>76</v>
      </c>
      <c r="B24" s="4">
        <v>65.808000000000007</v>
      </c>
      <c r="C24" s="4">
        <v>30.744</v>
      </c>
      <c r="D24" s="4">
        <v>0</v>
      </c>
      <c r="E24" s="4">
        <v>62.63</v>
      </c>
      <c r="F24" s="4">
        <v>20.655000000000001</v>
      </c>
      <c r="G24" s="4"/>
      <c r="H24" s="4"/>
      <c r="I24" s="4">
        <v>0.89</v>
      </c>
      <c r="J24" s="4">
        <v>1.28</v>
      </c>
      <c r="K24" s="4">
        <v>0.89</v>
      </c>
      <c r="L24" s="4">
        <v>1.28</v>
      </c>
      <c r="M24" s="4">
        <v>1.0680000000000001</v>
      </c>
      <c r="N24" s="4">
        <v>1.536</v>
      </c>
      <c r="O24" s="4">
        <v>1.0680000000000001</v>
      </c>
      <c r="P24" s="4">
        <v>1.536</v>
      </c>
      <c r="Q24" s="4">
        <v>58.569000000000003</v>
      </c>
      <c r="R24" s="4">
        <v>39.351999999999997</v>
      </c>
      <c r="S24" s="4">
        <v>0</v>
      </c>
      <c r="T24" s="4">
        <v>56.006</v>
      </c>
      <c r="U24" s="4">
        <v>30.353000000000002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f t="shared" si="4"/>
        <v>0</v>
      </c>
      <c r="AD24" s="4">
        <f t="shared" si="5"/>
        <v>0</v>
      </c>
      <c r="AE24" s="4">
        <f t="shared" si="6"/>
        <v>0</v>
      </c>
      <c r="AF24" s="4">
        <f t="shared" si="7"/>
        <v>0</v>
      </c>
      <c r="AG24" s="8">
        <f t="shared" si="0"/>
        <v>0.88999817651349378</v>
      </c>
      <c r="AH24" s="8">
        <f t="shared" si="1"/>
        <v>0.8942359891425834</v>
      </c>
      <c r="AI24" s="8">
        <f t="shared" si="2"/>
        <v>1.2799895914650012</v>
      </c>
      <c r="AJ24" s="8">
        <f t="shared" si="3"/>
        <v>1.469523117889131</v>
      </c>
    </row>
    <row r="25" spans="1:36" x14ac:dyDescent="0.25">
      <c r="A25" s="12" t="s">
        <v>75</v>
      </c>
      <c r="B25" s="4">
        <v>583.51300000000003</v>
      </c>
      <c r="C25" s="4">
        <v>489.33699999999999</v>
      </c>
      <c r="D25" s="4">
        <v>0</v>
      </c>
      <c r="E25" s="4">
        <v>571.53099999999995</v>
      </c>
      <c r="F25" s="4">
        <v>513.67399999999998</v>
      </c>
      <c r="G25" s="4">
        <v>0</v>
      </c>
      <c r="H25" s="4"/>
      <c r="I25" s="4">
        <v>0.75</v>
      </c>
      <c r="J25" s="4">
        <v>0.75</v>
      </c>
      <c r="K25" s="4">
        <v>1.24</v>
      </c>
      <c r="L25" s="4">
        <v>1.24</v>
      </c>
      <c r="M25" s="4">
        <v>0.9</v>
      </c>
      <c r="N25" s="4">
        <v>0.9</v>
      </c>
      <c r="O25" s="4">
        <v>1.49</v>
      </c>
      <c r="P25" s="4">
        <v>1.49</v>
      </c>
      <c r="Q25" s="4">
        <v>441.22699999999998</v>
      </c>
      <c r="R25" s="4">
        <v>321.84500000000003</v>
      </c>
      <c r="S25" s="4">
        <v>0</v>
      </c>
      <c r="T25" s="4">
        <v>703.88400000000001</v>
      </c>
      <c r="U25" s="4">
        <v>570.30499999999995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f t="shared" si="4"/>
        <v>0</v>
      </c>
      <c r="AD25" s="4">
        <f t="shared" si="5"/>
        <v>0</v>
      </c>
      <c r="AE25" s="4">
        <f t="shared" si="6"/>
        <v>0</v>
      </c>
      <c r="AF25" s="4">
        <f t="shared" si="7"/>
        <v>0</v>
      </c>
      <c r="AG25" s="8">
        <f t="shared" si="0"/>
        <v>0.75615624673314896</v>
      </c>
      <c r="AH25" s="8">
        <f t="shared" si="1"/>
        <v>1.2315762399589876</v>
      </c>
      <c r="AI25" s="8">
        <f t="shared" si="2"/>
        <v>0.65771646125267458</v>
      </c>
      <c r="AJ25" s="8">
        <f t="shared" si="3"/>
        <v>1.1102469659745284</v>
      </c>
    </row>
    <row r="26" spans="1:36" x14ac:dyDescent="0.25">
      <c r="A26" s="12" t="s">
        <v>30</v>
      </c>
      <c r="B26" s="4">
        <v>34.863</v>
      </c>
      <c r="C26" s="4">
        <v>12.739000000000001</v>
      </c>
      <c r="D26" s="4">
        <v>0</v>
      </c>
      <c r="E26" s="4">
        <v>41.622</v>
      </c>
      <c r="F26" s="4">
        <v>103.999</v>
      </c>
      <c r="G26" s="4">
        <v>0</v>
      </c>
      <c r="H26" s="4"/>
      <c r="I26" s="4">
        <v>0.95</v>
      </c>
      <c r="J26" s="4">
        <v>1.05</v>
      </c>
      <c r="K26" s="4">
        <v>1.2</v>
      </c>
      <c r="L26" s="4">
        <v>1.35</v>
      </c>
      <c r="M26" s="4">
        <v>1.1399999999999999</v>
      </c>
      <c r="N26" s="4">
        <v>1.26</v>
      </c>
      <c r="O26" s="4">
        <v>1.44</v>
      </c>
      <c r="P26" s="4">
        <v>1.62</v>
      </c>
      <c r="Q26" s="4">
        <v>33.119</v>
      </c>
      <c r="R26" s="4">
        <v>13.375999999999999</v>
      </c>
      <c r="S26" s="4">
        <v>0</v>
      </c>
      <c r="T26" s="4">
        <v>49.945999999999998</v>
      </c>
      <c r="U26" s="4">
        <v>151.82400000000001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f t="shared" si="4"/>
        <v>0</v>
      </c>
      <c r="AD26" s="4">
        <f t="shared" si="5"/>
        <v>0</v>
      </c>
      <c r="AE26" s="4">
        <f t="shared" si="6"/>
        <v>0</v>
      </c>
      <c r="AF26" s="4">
        <f t="shared" si="7"/>
        <v>0</v>
      </c>
      <c r="AG26" s="8">
        <f>(Q26+W26)/B26</f>
        <v>0.94997561885093085</v>
      </c>
      <c r="AH26" s="8">
        <f>(T26+Z26)/E26</f>
        <v>1.199990389697756</v>
      </c>
      <c r="AI26" s="8">
        <f>(R26+X26)/C26</f>
        <v>1.0500039249548629</v>
      </c>
      <c r="AJ26" s="8">
        <f>(U26+V26+AA26+AB26)/(F26+G26)</f>
        <v>1.4598601909633748</v>
      </c>
    </row>
    <row r="27" spans="1:36" x14ac:dyDescent="0.25">
      <c r="A27" s="12" t="s">
        <v>31</v>
      </c>
      <c r="B27" s="4">
        <v>86.088999999999999</v>
      </c>
      <c r="C27" s="4">
        <v>29.715</v>
      </c>
      <c r="D27" s="4">
        <v>1.278</v>
      </c>
      <c r="E27" s="4">
        <v>82.031999999999996</v>
      </c>
      <c r="F27" s="4">
        <v>161.767</v>
      </c>
      <c r="G27" s="4">
        <v>6.4000000000000001E-2</v>
      </c>
      <c r="H27" s="4"/>
      <c r="I27" s="4">
        <v>0.62</v>
      </c>
      <c r="J27" s="4">
        <v>0.9</v>
      </c>
      <c r="K27" s="4">
        <v>1.22</v>
      </c>
      <c r="L27" s="4">
        <v>1.38</v>
      </c>
      <c r="M27" s="4">
        <f>I27*1.2</f>
        <v>0.74399999999999999</v>
      </c>
      <c r="N27" s="4">
        <f>J27*1.2</f>
        <v>1.08</v>
      </c>
      <c r="O27" s="4">
        <f>K27*1.2</f>
        <v>1.464</v>
      </c>
      <c r="P27" s="4">
        <f>L27*1.2</f>
        <v>1.6559999999999999</v>
      </c>
      <c r="Q27" s="4">
        <v>53.636000000000003</v>
      </c>
      <c r="R27" s="4">
        <v>26.614999999999998</v>
      </c>
      <c r="S27" s="4">
        <v>1.1499999999999999</v>
      </c>
      <c r="T27" s="4">
        <v>100.179</v>
      </c>
      <c r="U27" s="4">
        <v>239.465</v>
      </c>
      <c r="V27" s="4">
        <v>8.7999999999999995E-2</v>
      </c>
      <c r="W27" s="4"/>
      <c r="X27" s="4"/>
      <c r="Y27" s="4"/>
      <c r="Z27" s="4"/>
      <c r="AA27" s="4"/>
      <c r="AB27" s="4"/>
      <c r="AC27" s="4">
        <f t="shared" si="4"/>
        <v>0</v>
      </c>
      <c r="AD27" s="4">
        <f t="shared" si="5"/>
        <v>0</v>
      </c>
      <c r="AE27" s="4">
        <f t="shared" si="6"/>
        <v>0</v>
      </c>
      <c r="AF27" s="4">
        <f t="shared" si="7"/>
        <v>0</v>
      </c>
      <c r="AG27" s="8">
        <f t="shared" ref="AG27:AG43" si="8">(Q27+W27)/B27</f>
        <v>0.62302965535666577</v>
      </c>
      <c r="AH27" s="8">
        <f t="shared" ref="AH27:AH43" si="9">(T27+Z27)/E27</f>
        <v>1.221218548858982</v>
      </c>
      <c r="AI27" s="8">
        <f t="shared" ref="AI27:AI43" si="10">(R27+X27)/C27</f>
        <v>0.89567558472152109</v>
      </c>
      <c r="AJ27" s="8">
        <f t="shared" ref="AJ27:AJ43" si="11">(U27+V27+AA27+AB27)/(F27+G27)</f>
        <v>1.4802664508036163</v>
      </c>
    </row>
    <row r="28" spans="1:36" x14ac:dyDescent="0.25">
      <c r="A28" s="9" t="s">
        <v>55</v>
      </c>
      <c r="B28" s="4">
        <v>202.804</v>
      </c>
      <c r="C28" s="4">
        <v>88.013999999999996</v>
      </c>
      <c r="D28" s="4">
        <v>0</v>
      </c>
      <c r="E28" s="4">
        <v>201.33500000000001</v>
      </c>
      <c r="F28" s="4">
        <v>364.75099999999998</v>
      </c>
      <c r="G28" s="4">
        <v>0</v>
      </c>
      <c r="H28" s="4"/>
      <c r="I28" s="4">
        <v>0.76400000000000001</v>
      </c>
      <c r="J28" s="4">
        <v>0.76400000000000001</v>
      </c>
      <c r="K28" s="4">
        <v>0.64500000000000002</v>
      </c>
      <c r="L28" s="4">
        <v>0.64500000000000002</v>
      </c>
      <c r="M28" s="4">
        <v>0.91700000000000004</v>
      </c>
      <c r="N28" s="4">
        <v>0.91700000000000004</v>
      </c>
      <c r="O28" s="4">
        <v>0.77400000000000002</v>
      </c>
      <c r="P28" s="4">
        <v>0.77400000000000002</v>
      </c>
      <c r="Q28" s="4">
        <v>154.94200000000001</v>
      </c>
      <c r="R28" s="4">
        <v>67.242999999999995</v>
      </c>
      <c r="S28" s="4">
        <v>0</v>
      </c>
      <c r="T28" s="4">
        <v>129.86099999999999</v>
      </c>
      <c r="U28" s="4">
        <v>235.26400000000001</v>
      </c>
      <c r="V28" s="4">
        <v>0</v>
      </c>
      <c r="W28" s="4"/>
      <c r="X28" s="4"/>
      <c r="Y28" s="4"/>
      <c r="Z28" s="4"/>
      <c r="AA28" s="4"/>
      <c r="AB28" s="4"/>
      <c r="AC28" s="4">
        <f t="shared" si="4"/>
        <v>0</v>
      </c>
      <c r="AD28" s="4">
        <f t="shared" si="5"/>
        <v>0</v>
      </c>
      <c r="AE28" s="4">
        <f t="shared" si="6"/>
        <v>0</v>
      </c>
      <c r="AF28" s="4">
        <f t="shared" si="7"/>
        <v>0</v>
      </c>
      <c r="AG28" s="8">
        <f t="shared" si="8"/>
        <v>0.76399873769748139</v>
      </c>
      <c r="AH28" s="8">
        <f t="shared" si="9"/>
        <v>0.64499962748652739</v>
      </c>
      <c r="AI28" s="8">
        <f t="shared" si="10"/>
        <v>0.76400345399595515</v>
      </c>
      <c r="AJ28" s="8">
        <f t="shared" si="11"/>
        <v>0.64499891706945289</v>
      </c>
    </row>
    <row r="29" spans="1:36" x14ac:dyDescent="0.25">
      <c r="A29" s="12" t="s">
        <v>32</v>
      </c>
      <c r="B29" s="4">
        <v>82.738</v>
      </c>
      <c r="C29" s="4">
        <v>47.920999999999999</v>
      </c>
      <c r="D29" s="4">
        <v>0</v>
      </c>
      <c r="E29" s="4">
        <v>78.588999999999999</v>
      </c>
      <c r="F29" s="4">
        <v>75.173000000000002</v>
      </c>
      <c r="G29" s="4">
        <v>0</v>
      </c>
      <c r="H29" s="4"/>
      <c r="I29" s="4">
        <v>0.71</v>
      </c>
      <c r="J29" s="4">
        <v>0.71</v>
      </c>
      <c r="K29" s="4">
        <v>0.94</v>
      </c>
      <c r="L29" s="4">
        <v>0.94</v>
      </c>
      <c r="M29" s="4">
        <v>0.85</v>
      </c>
      <c r="N29" s="4">
        <v>0.85</v>
      </c>
      <c r="O29" s="4">
        <v>1.1299999999999999</v>
      </c>
      <c r="P29" s="4">
        <v>1.1299999999999999</v>
      </c>
      <c r="Q29" s="4">
        <v>60.081000000000003</v>
      </c>
      <c r="R29" s="4">
        <v>34.343000000000004</v>
      </c>
      <c r="S29" s="4">
        <v>0</v>
      </c>
      <c r="T29" s="4">
        <v>71.887</v>
      </c>
      <c r="U29" s="4">
        <v>70.387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f t="shared" si="4"/>
        <v>0</v>
      </c>
      <c r="AD29" s="4">
        <f t="shared" si="5"/>
        <v>0</v>
      </c>
      <c r="AE29" s="4">
        <f t="shared" si="6"/>
        <v>0</v>
      </c>
      <c r="AF29" s="4">
        <f t="shared" si="7"/>
        <v>0</v>
      </c>
      <c r="AG29" s="8">
        <f t="shared" si="8"/>
        <v>0.72615968478812642</v>
      </c>
      <c r="AH29" s="8">
        <f t="shared" si="9"/>
        <v>0.91472088969194165</v>
      </c>
      <c r="AI29" s="8">
        <f t="shared" si="10"/>
        <v>0.71665866739007955</v>
      </c>
      <c r="AJ29" s="8">
        <f t="shared" si="11"/>
        <v>0.93633352400462933</v>
      </c>
    </row>
    <row r="30" spans="1:36" x14ac:dyDescent="0.25">
      <c r="A30" s="12" t="s">
        <v>33</v>
      </c>
      <c r="B30" s="4">
        <v>64.039000000000001</v>
      </c>
      <c r="C30" s="4">
        <v>43.48</v>
      </c>
      <c r="D30" s="4"/>
      <c r="E30" s="4">
        <v>50.304000000000002</v>
      </c>
      <c r="F30" s="4">
        <v>116.218</v>
      </c>
      <c r="G30" s="4"/>
      <c r="H30" s="4"/>
      <c r="I30" s="4">
        <v>1.1399999999999999</v>
      </c>
      <c r="J30" s="4">
        <v>1.29</v>
      </c>
      <c r="K30" s="4">
        <v>1.1399999999999999</v>
      </c>
      <c r="L30" s="4">
        <v>2</v>
      </c>
      <c r="M30" s="4">
        <v>1.3680000000000001</v>
      </c>
      <c r="N30" s="4">
        <v>1.548</v>
      </c>
      <c r="O30" s="4">
        <v>1.3680000000000001</v>
      </c>
      <c r="P30" s="4">
        <v>2.4</v>
      </c>
      <c r="Q30" s="4">
        <v>72.759</v>
      </c>
      <c r="R30" s="4">
        <v>56.183</v>
      </c>
      <c r="S30" s="4"/>
      <c r="T30" s="4">
        <v>57.56</v>
      </c>
      <c r="U30" s="4">
        <v>232.012</v>
      </c>
      <c r="V30" s="4"/>
      <c r="W30" s="4"/>
      <c r="X30" s="4"/>
      <c r="Y30" s="4"/>
      <c r="Z30" s="4"/>
      <c r="AA30" s="4"/>
      <c r="AB30" s="4"/>
      <c r="AC30" s="4">
        <v>0</v>
      </c>
      <c r="AD30" s="4">
        <v>0</v>
      </c>
      <c r="AE30" s="4">
        <v>0</v>
      </c>
      <c r="AF30" s="4">
        <v>0</v>
      </c>
      <c r="AG30" s="8">
        <f t="shared" si="8"/>
        <v>1.1361670232202252</v>
      </c>
      <c r="AH30" s="8">
        <f t="shared" si="9"/>
        <v>1.1442430025445292</v>
      </c>
      <c r="AI30" s="8">
        <f t="shared" si="10"/>
        <v>1.2921573137074518</v>
      </c>
      <c r="AJ30" s="8">
        <f t="shared" si="11"/>
        <v>1.9963516839043864</v>
      </c>
    </row>
    <row r="31" spans="1:36" x14ac:dyDescent="0.25">
      <c r="A31" s="12" t="s">
        <v>34</v>
      </c>
      <c r="B31" s="4">
        <v>279.01499999999999</v>
      </c>
      <c r="C31" s="4">
        <v>35.755000000000003</v>
      </c>
      <c r="D31" s="4">
        <v>0</v>
      </c>
      <c r="E31" s="4">
        <v>278.822</v>
      </c>
      <c r="F31" s="4">
        <v>89.075999999999993</v>
      </c>
      <c r="G31" s="4">
        <v>0</v>
      </c>
      <c r="H31" s="4">
        <v>331.53100000000001</v>
      </c>
      <c r="I31" s="4">
        <v>0.77</v>
      </c>
      <c r="J31" s="4">
        <v>0.89</v>
      </c>
      <c r="K31" s="4">
        <v>0.59</v>
      </c>
      <c r="L31" s="4">
        <v>0.75</v>
      </c>
      <c r="M31" s="4">
        <v>0.92400000000000004</v>
      </c>
      <c r="N31" s="4">
        <v>1.0680000000000001</v>
      </c>
      <c r="O31" s="4">
        <v>0.70799999999999996</v>
      </c>
      <c r="P31" s="4">
        <v>0.9</v>
      </c>
      <c r="Q31" s="4">
        <v>212.327</v>
      </c>
      <c r="R31" s="4">
        <v>31.821999999999999</v>
      </c>
      <c r="S31" s="4">
        <v>0</v>
      </c>
      <c r="T31" s="4">
        <v>162.58099999999999</v>
      </c>
      <c r="U31" s="4">
        <v>76.38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f t="shared" si="4"/>
        <v>0</v>
      </c>
      <c r="AD31" s="4">
        <f t="shared" si="5"/>
        <v>0</v>
      </c>
      <c r="AE31" s="4">
        <f t="shared" si="6"/>
        <v>0</v>
      </c>
      <c r="AF31" s="4">
        <f t="shared" si="7"/>
        <v>0</v>
      </c>
      <c r="AG31" s="8">
        <f t="shared" si="8"/>
        <v>0.76098776051466765</v>
      </c>
      <c r="AH31" s="8">
        <f t="shared" si="9"/>
        <v>0.58309961193879967</v>
      </c>
      <c r="AI31" s="8">
        <f t="shared" si="10"/>
        <v>0.89000139840581727</v>
      </c>
      <c r="AJ31" s="8">
        <f t="shared" si="11"/>
        <v>0.85747002559612018</v>
      </c>
    </row>
    <row r="32" spans="1:36" x14ac:dyDescent="0.25">
      <c r="A32" s="12" t="s">
        <v>35</v>
      </c>
      <c r="B32" s="4">
        <v>85.986000000000004</v>
      </c>
      <c r="C32" s="4">
        <v>22.3</v>
      </c>
      <c r="D32" s="4">
        <v>0</v>
      </c>
      <c r="E32" s="4">
        <v>74.53</v>
      </c>
      <c r="F32" s="4">
        <v>21.016999999999999</v>
      </c>
      <c r="G32" s="4">
        <v>0</v>
      </c>
      <c r="H32" s="4">
        <v>87.019000000000005</v>
      </c>
      <c r="I32" s="4">
        <v>0.89</v>
      </c>
      <c r="J32" s="4">
        <v>1.69</v>
      </c>
      <c r="K32" s="4">
        <v>1.32</v>
      </c>
      <c r="L32" s="4">
        <v>2.5299999999999998</v>
      </c>
      <c r="M32" s="4">
        <v>1.0680000000000001</v>
      </c>
      <c r="N32" s="4">
        <v>2.028</v>
      </c>
      <c r="O32" s="4">
        <v>1.5840000000000001</v>
      </c>
      <c r="P32" s="4">
        <v>3.036</v>
      </c>
      <c r="Q32" s="4">
        <v>78.753</v>
      </c>
      <c r="R32" s="4">
        <v>34.359000000000002</v>
      </c>
      <c r="S32" s="4"/>
      <c r="T32" s="4">
        <v>101.633</v>
      </c>
      <c r="U32" s="4">
        <v>48.17</v>
      </c>
      <c r="V32" s="4"/>
      <c r="W32" s="4"/>
      <c r="X32" s="4"/>
      <c r="Y32" s="4"/>
      <c r="Z32" s="4"/>
      <c r="AA32" s="4"/>
      <c r="AB32" s="4"/>
      <c r="AC32" s="4">
        <f t="shared" si="4"/>
        <v>0</v>
      </c>
      <c r="AD32" s="4">
        <f t="shared" si="5"/>
        <v>0</v>
      </c>
      <c r="AE32" s="4">
        <f t="shared" si="6"/>
        <v>0</v>
      </c>
      <c r="AF32" s="4">
        <f t="shared" si="7"/>
        <v>0</v>
      </c>
      <c r="AG32" s="8">
        <f t="shared" si="8"/>
        <v>0.91588165515316444</v>
      </c>
      <c r="AH32" s="8">
        <f t="shared" si="9"/>
        <v>1.3636522205823158</v>
      </c>
      <c r="AI32" s="8">
        <f t="shared" si="10"/>
        <v>1.540762331838565</v>
      </c>
      <c r="AJ32" s="8">
        <f t="shared" si="11"/>
        <v>2.2919541323690349</v>
      </c>
    </row>
    <row r="33" spans="1:36" x14ac:dyDescent="0.25">
      <c r="A33" s="12" t="s">
        <v>36</v>
      </c>
      <c r="B33" s="4">
        <v>6860</v>
      </c>
      <c r="C33" s="4">
        <v>2735</v>
      </c>
      <c r="D33" s="4">
        <v>0</v>
      </c>
      <c r="E33" s="4">
        <v>6832</v>
      </c>
      <c r="F33" s="4">
        <v>5116</v>
      </c>
      <c r="G33" s="4">
        <v>0</v>
      </c>
      <c r="H33" s="4">
        <v>10903</v>
      </c>
      <c r="I33" s="4">
        <v>0.95</v>
      </c>
      <c r="J33" s="4">
        <v>2.3199999999999998</v>
      </c>
      <c r="K33" s="4">
        <v>0.78</v>
      </c>
      <c r="L33" s="4">
        <v>1.72</v>
      </c>
      <c r="M33" s="4">
        <v>1.1399999999999999</v>
      </c>
      <c r="N33" s="4">
        <v>2.78</v>
      </c>
      <c r="O33" s="4">
        <v>0.94</v>
      </c>
      <c r="P33" s="4">
        <v>2.06</v>
      </c>
      <c r="Q33" s="4">
        <v>6517</v>
      </c>
      <c r="R33" s="4">
        <v>5806</v>
      </c>
      <c r="S33" s="4">
        <v>0</v>
      </c>
      <c r="T33" s="4">
        <v>5329</v>
      </c>
      <c r="U33" s="4">
        <v>7493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f t="shared" si="4"/>
        <v>0</v>
      </c>
      <c r="AD33" s="4">
        <f t="shared" si="5"/>
        <v>0</v>
      </c>
      <c r="AE33" s="4">
        <f t="shared" si="6"/>
        <v>0</v>
      </c>
      <c r="AF33" s="4">
        <f t="shared" si="7"/>
        <v>0</v>
      </c>
      <c r="AG33" s="8">
        <f t="shared" si="8"/>
        <v>0.95</v>
      </c>
      <c r="AH33" s="8">
        <f t="shared" si="9"/>
        <v>0.78000585480093676</v>
      </c>
      <c r="AI33" s="8">
        <f t="shared" si="10"/>
        <v>2.122851919561243</v>
      </c>
      <c r="AJ33" s="8">
        <f t="shared" si="11"/>
        <v>1.4646207974980454</v>
      </c>
    </row>
    <row r="34" spans="1:36" x14ac:dyDescent="0.25">
      <c r="A34" s="12" t="s">
        <v>37</v>
      </c>
      <c r="B34" s="4">
        <v>63.982999999999997</v>
      </c>
      <c r="C34" s="4">
        <v>39.924999999999997</v>
      </c>
      <c r="D34" s="4">
        <v>0</v>
      </c>
      <c r="E34" s="4">
        <v>56.715000000000003</v>
      </c>
      <c r="F34" s="4">
        <v>39.075000000000003</v>
      </c>
      <c r="G34" s="4">
        <v>0</v>
      </c>
      <c r="H34" s="4"/>
      <c r="I34" s="4">
        <v>0.89</v>
      </c>
      <c r="J34" s="4">
        <v>1.05</v>
      </c>
      <c r="K34" s="4">
        <v>1.1299999999999999</v>
      </c>
      <c r="L34" s="4">
        <v>1.33</v>
      </c>
      <c r="M34" s="4">
        <v>1.07</v>
      </c>
      <c r="N34" s="4">
        <v>1.26</v>
      </c>
      <c r="O34" s="4">
        <v>1.35</v>
      </c>
      <c r="P34" s="4">
        <v>1.59</v>
      </c>
      <c r="Q34" s="4">
        <v>57.072000000000003</v>
      </c>
      <c r="R34" s="4">
        <v>41.920999999999999</v>
      </c>
      <c r="S34" s="4">
        <v>0</v>
      </c>
      <c r="T34" s="4">
        <v>63.807000000000002</v>
      </c>
      <c r="U34" s="4">
        <v>51.774999999999999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f t="shared" si="4"/>
        <v>0</v>
      </c>
      <c r="AD34" s="4">
        <f t="shared" si="5"/>
        <v>0</v>
      </c>
      <c r="AE34" s="4">
        <f t="shared" si="6"/>
        <v>0</v>
      </c>
      <c r="AF34" s="4">
        <f t="shared" si="7"/>
        <v>0</v>
      </c>
      <c r="AG34" s="8">
        <f t="shared" si="8"/>
        <v>0.89198693402935159</v>
      </c>
      <c r="AH34" s="8">
        <f t="shared" si="9"/>
        <v>1.125046284051838</v>
      </c>
      <c r="AI34" s="8">
        <f t="shared" si="10"/>
        <v>1.0499937382592361</v>
      </c>
      <c r="AJ34" s="8">
        <f t="shared" si="11"/>
        <v>1.3250159948816378</v>
      </c>
    </row>
    <row r="35" spans="1:36" x14ac:dyDescent="0.25">
      <c r="A35" s="12" t="s">
        <v>38</v>
      </c>
      <c r="B35" s="7">
        <v>1423.1279999999999</v>
      </c>
      <c r="C35" s="4">
        <v>744.68799999999999</v>
      </c>
      <c r="D35" s="4">
        <v>0</v>
      </c>
      <c r="E35" s="4">
        <v>1425.3440000000001</v>
      </c>
      <c r="F35" s="4">
        <v>959.87400000000002</v>
      </c>
      <c r="G35" s="4">
        <v>0</v>
      </c>
      <c r="H35" s="4">
        <v>1802.748</v>
      </c>
      <c r="I35" s="4">
        <v>0.57999999999999996</v>
      </c>
      <c r="J35" s="4">
        <v>0.57999999999999996</v>
      </c>
      <c r="K35" s="4">
        <v>1</v>
      </c>
      <c r="L35" s="4">
        <v>1</v>
      </c>
      <c r="M35" s="4">
        <v>0.69599999999999995</v>
      </c>
      <c r="N35" s="4">
        <v>0.69599999999999995</v>
      </c>
      <c r="O35" s="4">
        <v>1.2</v>
      </c>
      <c r="P35" s="4">
        <v>1.2</v>
      </c>
      <c r="Q35" s="4">
        <v>826.00599999999997</v>
      </c>
      <c r="R35" s="4">
        <v>432.24200000000002</v>
      </c>
      <c r="S35" s="4">
        <v>0</v>
      </c>
      <c r="T35" s="4">
        <v>1425.355</v>
      </c>
      <c r="U35" s="4">
        <v>1272.337</v>
      </c>
      <c r="V35" s="4"/>
      <c r="W35" s="4"/>
      <c r="X35" s="4"/>
      <c r="Y35" s="4"/>
      <c r="Z35" s="4"/>
      <c r="AA35" s="4"/>
      <c r="AB35" s="4"/>
      <c r="AC35" s="4">
        <f t="shared" si="4"/>
        <v>0</v>
      </c>
      <c r="AD35" s="4">
        <f t="shared" si="5"/>
        <v>0</v>
      </c>
      <c r="AE35" s="4">
        <f t="shared" si="6"/>
        <v>0</v>
      </c>
      <c r="AF35" s="4">
        <f t="shared" si="7"/>
        <v>0</v>
      </c>
      <c r="AG35" s="8">
        <f t="shared" si="8"/>
        <v>0.58041581642691309</v>
      </c>
      <c r="AH35" s="8">
        <f t="shared" si="9"/>
        <v>1.0000077174352295</v>
      </c>
      <c r="AI35" s="8">
        <f t="shared" si="10"/>
        <v>0.58043368497948133</v>
      </c>
      <c r="AJ35" s="8">
        <f t="shared" si="11"/>
        <v>1.3255250168251249</v>
      </c>
    </row>
    <row r="36" spans="1:36" x14ac:dyDescent="0.25">
      <c r="A36" s="12" t="s">
        <v>39</v>
      </c>
      <c r="B36" s="4">
        <v>20.646000000000001</v>
      </c>
      <c r="C36" s="4">
        <v>6.5039999999999996</v>
      </c>
      <c r="D36" s="4">
        <v>0</v>
      </c>
      <c r="E36" s="4">
        <v>19.945</v>
      </c>
      <c r="F36" s="4">
        <v>6.3179999999999996</v>
      </c>
      <c r="G36" s="4">
        <v>0</v>
      </c>
      <c r="H36" s="4"/>
      <c r="I36" s="4">
        <v>0.70399999999999996</v>
      </c>
      <c r="J36" s="4">
        <v>0.70399999999999996</v>
      </c>
      <c r="K36" s="4">
        <v>1.3540000000000001</v>
      </c>
      <c r="L36" s="4">
        <v>1.3540000000000001</v>
      </c>
      <c r="M36" s="4">
        <v>0.84</v>
      </c>
      <c r="N36" s="4">
        <v>0.84</v>
      </c>
      <c r="O36" s="4">
        <v>1.62</v>
      </c>
      <c r="P36" s="4">
        <v>1.62</v>
      </c>
      <c r="Q36" s="4">
        <v>14.535</v>
      </c>
      <c r="R36" s="4">
        <v>4.5789999999999997</v>
      </c>
      <c r="S36" s="4">
        <v>0</v>
      </c>
      <c r="T36" s="4">
        <v>27.006</v>
      </c>
      <c r="U36" s="4">
        <v>8.5540000000000003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f t="shared" si="4"/>
        <v>0</v>
      </c>
      <c r="AD36" s="4">
        <f t="shared" si="5"/>
        <v>0</v>
      </c>
      <c r="AE36" s="4">
        <f t="shared" si="6"/>
        <v>0</v>
      </c>
      <c r="AF36" s="4">
        <f t="shared" si="7"/>
        <v>0</v>
      </c>
      <c r="AG36" s="8">
        <f t="shared" si="8"/>
        <v>0.70401046207497819</v>
      </c>
      <c r="AH36" s="8">
        <f t="shared" si="9"/>
        <v>1.3540235648032088</v>
      </c>
      <c r="AI36" s="8">
        <f t="shared" si="10"/>
        <v>0.70402829028290281</v>
      </c>
      <c r="AJ36" s="8">
        <f t="shared" si="11"/>
        <v>1.3539094650205763</v>
      </c>
    </row>
    <row r="37" spans="1:36" x14ac:dyDescent="0.25">
      <c r="A37" s="12" t="s">
        <v>40</v>
      </c>
      <c r="B37" s="4">
        <v>69.224000000000004</v>
      </c>
      <c r="C37" s="4">
        <v>16.905999999999999</v>
      </c>
      <c r="D37" s="4">
        <v>3.0870000000000002</v>
      </c>
      <c r="E37" s="4">
        <v>75.018000000000001</v>
      </c>
      <c r="F37" s="4">
        <v>16.988</v>
      </c>
      <c r="G37" s="4">
        <v>17.923999999999999</v>
      </c>
      <c r="H37" s="4"/>
      <c r="I37" s="4">
        <v>0.80400000000000005</v>
      </c>
      <c r="J37" s="4">
        <v>0.96299999999999997</v>
      </c>
      <c r="K37" s="4">
        <v>0.90300000000000002</v>
      </c>
      <c r="L37" s="4">
        <v>1.052</v>
      </c>
      <c r="M37" s="4">
        <v>0.96499999999999997</v>
      </c>
      <c r="N37" s="4">
        <v>1.1559999999999999</v>
      </c>
      <c r="O37" s="4">
        <v>1.0840000000000001</v>
      </c>
      <c r="P37" s="4">
        <v>1.262</v>
      </c>
      <c r="Q37" s="4">
        <v>55.219000000000001</v>
      </c>
      <c r="R37" s="4">
        <v>16.114000000000001</v>
      </c>
      <c r="S37" s="4">
        <v>2.863</v>
      </c>
      <c r="T37" s="4">
        <v>67.652000000000001</v>
      </c>
      <c r="U37" s="4">
        <v>17.904</v>
      </c>
      <c r="V37" s="4">
        <v>18.876999999999999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f t="shared" si="4"/>
        <v>0</v>
      </c>
      <c r="AD37" s="4">
        <f t="shared" si="5"/>
        <v>0</v>
      </c>
      <c r="AE37" s="4">
        <f t="shared" si="6"/>
        <v>0</v>
      </c>
      <c r="AF37" s="4">
        <f t="shared" si="7"/>
        <v>0</v>
      </c>
      <c r="AG37" s="8">
        <f t="shared" si="8"/>
        <v>0.79768577372009708</v>
      </c>
      <c r="AH37" s="8">
        <f t="shared" si="9"/>
        <v>0.90181023221093604</v>
      </c>
      <c r="AI37" s="8">
        <f t="shared" si="10"/>
        <v>0.95315272684254126</v>
      </c>
      <c r="AJ37" s="8">
        <f t="shared" si="11"/>
        <v>1.0535346012832263</v>
      </c>
    </row>
    <row r="38" spans="1:36" x14ac:dyDescent="0.25">
      <c r="A38" s="12" t="s">
        <v>41</v>
      </c>
      <c r="B38" s="4">
        <v>122.01300000000001</v>
      </c>
      <c r="C38" s="4">
        <v>34.591000000000001</v>
      </c>
      <c r="D38" s="4">
        <v>0</v>
      </c>
      <c r="E38" s="4">
        <v>118.628</v>
      </c>
      <c r="F38" s="4">
        <v>52.676000000000002</v>
      </c>
      <c r="G38" s="4">
        <v>0</v>
      </c>
      <c r="H38" s="4"/>
      <c r="I38" s="4">
        <v>1.01</v>
      </c>
      <c r="J38" s="4">
        <v>1.01</v>
      </c>
      <c r="K38" s="4">
        <v>1.18</v>
      </c>
      <c r="L38" s="4">
        <v>1.18</v>
      </c>
      <c r="M38" s="4">
        <v>1.21</v>
      </c>
      <c r="N38" s="4">
        <v>1.21</v>
      </c>
      <c r="O38" s="4">
        <v>1.42</v>
      </c>
      <c r="P38" s="4">
        <v>1.42</v>
      </c>
      <c r="Q38" s="4">
        <v>122.947</v>
      </c>
      <c r="R38" s="4">
        <v>34.886000000000003</v>
      </c>
      <c r="S38" s="4">
        <v>0</v>
      </c>
      <c r="T38" s="4">
        <v>139.62799999999999</v>
      </c>
      <c r="U38" s="4">
        <v>61.500999999999998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/>
      <c r="AC38" s="4">
        <f t="shared" si="4"/>
        <v>0</v>
      </c>
      <c r="AD38" s="4">
        <f t="shared" si="5"/>
        <v>0</v>
      </c>
      <c r="AE38" s="4">
        <f t="shared" si="6"/>
        <v>0</v>
      </c>
      <c r="AF38" s="4">
        <f t="shared" si="7"/>
        <v>0</v>
      </c>
      <c r="AG38" s="8">
        <f t="shared" si="8"/>
        <v>1.0076549220165065</v>
      </c>
      <c r="AH38" s="8">
        <f t="shared" si="9"/>
        <v>1.1770239741039215</v>
      </c>
      <c r="AI38" s="8">
        <f t="shared" si="10"/>
        <v>1.0085282298863867</v>
      </c>
      <c r="AJ38" s="8">
        <f t="shared" si="11"/>
        <v>1.1675336016402156</v>
      </c>
    </row>
    <row r="39" spans="1:36" x14ac:dyDescent="0.25">
      <c r="A39" s="12" t="s">
        <v>74</v>
      </c>
      <c r="B39" s="4">
        <v>46.183</v>
      </c>
      <c r="C39" s="4">
        <v>9.1590000000000007</v>
      </c>
      <c r="D39" s="4">
        <v>0</v>
      </c>
      <c r="E39" s="4">
        <v>44.947000000000003</v>
      </c>
      <c r="F39" s="4">
        <v>7.9569999999999999</v>
      </c>
      <c r="G39" s="4">
        <v>0</v>
      </c>
      <c r="H39" s="4"/>
      <c r="I39" s="4">
        <v>0.88</v>
      </c>
      <c r="J39" s="4">
        <v>0.88</v>
      </c>
      <c r="K39" s="4">
        <v>1.91</v>
      </c>
      <c r="L39" s="4">
        <v>1.91</v>
      </c>
      <c r="M39" s="4">
        <v>1.0551999999999999</v>
      </c>
      <c r="N39" s="4">
        <v>1.0551999999999999</v>
      </c>
      <c r="O39" s="4">
        <v>2.2978999999999998</v>
      </c>
      <c r="P39" s="4">
        <v>2.2978999999999998</v>
      </c>
      <c r="Q39" s="4">
        <v>40.640999999999998</v>
      </c>
      <c r="R39" s="4">
        <v>8.06</v>
      </c>
      <c r="S39" s="4">
        <v>0</v>
      </c>
      <c r="T39" s="4">
        <v>85.849000000000004</v>
      </c>
      <c r="U39" s="4">
        <v>15.198</v>
      </c>
      <c r="V39" s="4">
        <v>0</v>
      </c>
      <c r="W39" s="4"/>
      <c r="X39" s="4"/>
      <c r="Y39" s="4"/>
      <c r="Z39" s="4"/>
      <c r="AA39" s="4"/>
      <c r="AB39" s="4"/>
      <c r="AC39" s="4">
        <f t="shared" si="4"/>
        <v>0</v>
      </c>
      <c r="AD39" s="4">
        <f t="shared" si="5"/>
        <v>0</v>
      </c>
      <c r="AE39" s="4">
        <f t="shared" si="6"/>
        <v>0</v>
      </c>
      <c r="AF39" s="4">
        <f t="shared" si="7"/>
        <v>0</v>
      </c>
      <c r="AG39" s="8">
        <f t="shared" si="8"/>
        <v>0.87999913388043216</v>
      </c>
      <c r="AH39" s="8">
        <f t="shared" si="9"/>
        <v>1.9100051171379624</v>
      </c>
      <c r="AI39" s="8">
        <f t="shared" si="10"/>
        <v>0.88000873457801065</v>
      </c>
      <c r="AJ39" s="8">
        <f t="shared" si="11"/>
        <v>1.9100163378157597</v>
      </c>
    </row>
    <row r="40" spans="1:36" x14ac:dyDescent="0.25">
      <c r="A40" s="12" t="s">
        <v>43</v>
      </c>
      <c r="B40" s="4">
        <v>25.544</v>
      </c>
      <c r="C40" s="4">
        <v>8.86</v>
      </c>
      <c r="D40" s="4">
        <v>0</v>
      </c>
      <c r="E40" s="4">
        <v>24.933</v>
      </c>
      <c r="F40" s="4">
        <v>11.036</v>
      </c>
      <c r="G40" s="4">
        <v>0</v>
      </c>
      <c r="H40" s="4"/>
      <c r="I40" s="4">
        <v>0.77</v>
      </c>
      <c r="J40" s="4">
        <v>0.77</v>
      </c>
      <c r="K40" s="4">
        <v>0.95</v>
      </c>
      <c r="L40" s="4">
        <v>0.95</v>
      </c>
      <c r="M40" s="4">
        <v>0.92</v>
      </c>
      <c r="N40" s="4">
        <v>0.92</v>
      </c>
      <c r="O40" s="4">
        <v>1.1399999999999999</v>
      </c>
      <c r="P40" s="4">
        <v>1.1399999999999999</v>
      </c>
      <c r="Q40" s="4">
        <v>19.747</v>
      </c>
      <c r="R40" s="4">
        <v>6.851</v>
      </c>
      <c r="S40" s="4">
        <v>0</v>
      </c>
      <c r="T40" s="4">
        <v>23.736000000000001</v>
      </c>
      <c r="U40" s="4">
        <v>10.506</v>
      </c>
      <c r="V40" s="4">
        <v>0</v>
      </c>
      <c r="W40" s="4"/>
      <c r="X40" s="4"/>
      <c r="Y40" s="4"/>
      <c r="Z40" s="4"/>
      <c r="AA40" s="4"/>
      <c r="AB40" s="4"/>
      <c r="AC40" s="4">
        <f t="shared" si="4"/>
        <v>0</v>
      </c>
      <c r="AD40" s="4">
        <f t="shared" si="5"/>
        <v>0</v>
      </c>
      <c r="AE40" s="4">
        <f t="shared" si="6"/>
        <v>0</v>
      </c>
      <c r="AF40" s="4">
        <f t="shared" si="7"/>
        <v>0</v>
      </c>
      <c r="AG40" s="8">
        <f t="shared" si="8"/>
        <v>0.7730582524271844</v>
      </c>
      <c r="AH40" s="8">
        <f t="shared" si="9"/>
        <v>0.9519913367825773</v>
      </c>
      <c r="AI40" s="8">
        <f t="shared" si="10"/>
        <v>0.77325056433408579</v>
      </c>
      <c r="AJ40" s="8">
        <f t="shared" si="11"/>
        <v>0.95197535338890904</v>
      </c>
    </row>
    <row r="41" spans="1:36" x14ac:dyDescent="0.25">
      <c r="A41" s="12" t="s">
        <v>44</v>
      </c>
      <c r="B41" s="4">
        <v>6.14</v>
      </c>
      <c r="C41" s="4">
        <v>1.3240000000000001</v>
      </c>
      <c r="D41" s="4">
        <v>2.9000000000000001E-2</v>
      </c>
      <c r="E41" s="4">
        <v>2.3650000000000002</v>
      </c>
      <c r="F41" s="4">
        <v>5.2249999999999996</v>
      </c>
      <c r="G41" s="4">
        <v>0</v>
      </c>
      <c r="H41" s="4"/>
      <c r="I41" s="4">
        <v>0.93</v>
      </c>
      <c r="J41" s="4">
        <v>0.93</v>
      </c>
      <c r="K41" s="4">
        <v>1.65</v>
      </c>
      <c r="L41" s="4">
        <v>1.65</v>
      </c>
      <c r="M41" s="4">
        <v>1.1160000000000001</v>
      </c>
      <c r="N41" s="4">
        <v>1.1160000000000001</v>
      </c>
      <c r="O41" s="4">
        <v>1.98</v>
      </c>
      <c r="P41" s="4">
        <v>1.98</v>
      </c>
      <c r="Q41" s="4">
        <v>5.7110000000000003</v>
      </c>
      <c r="R41" s="4">
        <v>1.2310000000000001</v>
      </c>
      <c r="S41" s="4">
        <v>2.7E-2</v>
      </c>
      <c r="T41" s="4">
        <v>3.9020000000000001</v>
      </c>
      <c r="U41" s="4">
        <v>8.6210000000000004</v>
      </c>
      <c r="V41" s="4">
        <v>0</v>
      </c>
      <c r="W41" s="13">
        <v>7.0170000000000003</v>
      </c>
      <c r="X41" s="4">
        <v>6.7000000000000004E-2</v>
      </c>
      <c r="Y41" s="4">
        <v>3.0000000000000001E-3</v>
      </c>
      <c r="Z41" s="4">
        <v>2.6960000000000002</v>
      </c>
      <c r="AA41" s="4">
        <v>0.315</v>
      </c>
      <c r="AB41" s="4">
        <v>0</v>
      </c>
      <c r="AC41" s="4">
        <f t="shared" si="4"/>
        <v>1.1428338762214985</v>
      </c>
      <c r="AD41" s="4">
        <f t="shared" si="5"/>
        <v>1.1399577167019028</v>
      </c>
      <c r="AE41" s="4">
        <f t="shared" si="6"/>
        <v>5.1736881005173693E-2</v>
      </c>
      <c r="AF41" s="4">
        <f t="shared" si="7"/>
        <v>6.0287081339712924E-2</v>
      </c>
      <c r="AG41" s="8">
        <f t="shared" si="8"/>
        <v>2.0729641693811081</v>
      </c>
      <c r="AH41" s="8">
        <f t="shared" si="9"/>
        <v>2.7898520084566596</v>
      </c>
      <c r="AI41" s="8">
        <f t="shared" si="10"/>
        <v>0.98036253776435045</v>
      </c>
      <c r="AJ41" s="8">
        <f t="shared" si="11"/>
        <v>1.7102392344497608</v>
      </c>
    </row>
    <row r="42" spans="1:36" x14ac:dyDescent="0.25">
      <c r="A42" s="12" t="s">
        <v>77</v>
      </c>
      <c r="B42" s="4">
        <v>274.10300000000001</v>
      </c>
      <c r="C42" s="4">
        <v>56.46</v>
      </c>
      <c r="D42" s="4">
        <v>0</v>
      </c>
      <c r="E42" s="4">
        <v>267.08100000000002</v>
      </c>
      <c r="F42" s="4">
        <v>65.215000000000003</v>
      </c>
      <c r="G42" s="4">
        <v>0</v>
      </c>
      <c r="H42" s="4"/>
      <c r="I42" s="4">
        <v>1.25</v>
      </c>
      <c r="J42" s="4">
        <v>1.47</v>
      </c>
      <c r="K42" s="4">
        <v>1.95</v>
      </c>
      <c r="L42" s="4">
        <v>2.2000000000000002</v>
      </c>
      <c r="M42" s="4">
        <v>1.5</v>
      </c>
      <c r="N42" s="4">
        <v>1.76</v>
      </c>
      <c r="O42" s="4">
        <v>2.34</v>
      </c>
      <c r="P42" s="4">
        <v>2.64</v>
      </c>
      <c r="Q42" s="4">
        <v>343.35399999999998</v>
      </c>
      <c r="R42" s="4">
        <v>92.013000000000005</v>
      </c>
      <c r="S42" s="4">
        <v>0</v>
      </c>
      <c r="T42" s="4">
        <v>495.00299999999999</v>
      </c>
      <c r="U42" s="4">
        <v>120.42400000000001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f t="shared" si="4"/>
        <v>0</v>
      </c>
      <c r="AD42" s="4">
        <f t="shared" si="5"/>
        <v>0</v>
      </c>
      <c r="AE42" s="4">
        <f t="shared" si="6"/>
        <v>0</v>
      </c>
      <c r="AF42" s="4">
        <f t="shared" si="7"/>
        <v>0</v>
      </c>
      <c r="AG42" s="8">
        <f t="shared" si="8"/>
        <v>1.2526459031823802</v>
      </c>
      <c r="AH42" s="8">
        <f t="shared" si="9"/>
        <v>1.8533815584036302</v>
      </c>
      <c r="AI42" s="8">
        <f t="shared" si="10"/>
        <v>1.629702444208289</v>
      </c>
      <c r="AJ42" s="8">
        <f t="shared" si="11"/>
        <v>1.8465690408648316</v>
      </c>
    </row>
    <row r="43" spans="1:36" x14ac:dyDescent="0.25">
      <c r="A43" s="12" t="s">
        <v>46</v>
      </c>
      <c r="B43" s="4">
        <v>243.86699999999999</v>
      </c>
      <c r="C43" s="4">
        <v>93.9</v>
      </c>
      <c r="D43" s="4">
        <v>0.112</v>
      </c>
      <c r="E43" s="4">
        <v>246.12700000000001</v>
      </c>
      <c r="F43" s="4">
        <v>183.131</v>
      </c>
      <c r="G43" s="4">
        <v>9.6000000000000002E-2</v>
      </c>
      <c r="H43" s="4"/>
      <c r="I43" s="4">
        <v>0.77</v>
      </c>
      <c r="J43" s="4">
        <v>0.77</v>
      </c>
      <c r="K43" s="4">
        <v>0.99</v>
      </c>
      <c r="L43" s="4">
        <v>0.99</v>
      </c>
      <c r="M43" s="4">
        <v>0.92</v>
      </c>
      <c r="N43" s="4">
        <v>0.92</v>
      </c>
      <c r="O43" s="4">
        <v>1.19</v>
      </c>
      <c r="P43" s="4">
        <v>1.19</v>
      </c>
      <c r="Q43" s="4">
        <v>184.74299999999999</v>
      </c>
      <c r="R43" s="4">
        <v>71.406000000000006</v>
      </c>
      <c r="S43" s="4">
        <v>8.5000000000000006E-2</v>
      </c>
      <c r="T43" s="4">
        <v>240.22800000000001</v>
      </c>
      <c r="U43" s="4">
        <v>236.751</v>
      </c>
      <c r="V43" s="4">
        <v>9.4E-2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f t="shared" si="4"/>
        <v>0</v>
      </c>
      <c r="AD43" s="4">
        <f t="shared" si="5"/>
        <v>0</v>
      </c>
      <c r="AE43" s="4">
        <f t="shared" si="6"/>
        <v>0</v>
      </c>
      <c r="AF43" s="4">
        <f t="shared" si="7"/>
        <v>0</v>
      </c>
      <c r="AG43" s="8">
        <f t="shared" si="8"/>
        <v>0.75755637294098832</v>
      </c>
      <c r="AH43" s="8">
        <f t="shared" si="9"/>
        <v>0.97603269856618735</v>
      </c>
      <c r="AI43" s="8">
        <f t="shared" si="10"/>
        <v>0.76044728434504794</v>
      </c>
      <c r="AJ43" s="8">
        <f t="shared" si="11"/>
        <v>1.2926315444776151</v>
      </c>
    </row>
    <row r="46" spans="1:36" x14ac:dyDescent="0.25">
      <c r="A46" s="11" t="s">
        <v>49</v>
      </c>
    </row>
    <row r="47" spans="1:36" x14ac:dyDescent="0.25">
      <c r="A47" s="11" t="s">
        <v>56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47"/>
  <sheetViews>
    <sheetView zoomScaleNormal="100" workbookViewId="0">
      <pane xSplit="1" ySplit="3" topLeftCell="B14" activePane="bottomRight" state="frozen"/>
      <selection pane="topRight" activeCell="B1" sqref="B1"/>
      <selection pane="bottomLeft" activeCell="A4" sqref="A4"/>
      <selection pane="bottomRight" activeCell="A29" sqref="A29"/>
    </sheetView>
  </sheetViews>
  <sheetFormatPr defaultRowHeight="15" x14ac:dyDescent="0.25"/>
  <cols>
    <col min="1" max="1" width="25.42578125" style="11" customWidth="1"/>
    <col min="2" max="2" width="8.5703125" customWidth="1"/>
    <col min="3" max="27" width="9.140625" customWidth="1"/>
    <col min="28" max="28" width="10.7109375" customWidth="1"/>
    <col min="29" max="29" width="15" customWidth="1"/>
    <col min="30" max="30" width="15.7109375" customWidth="1"/>
    <col min="31" max="31" width="18.7109375" customWidth="1"/>
    <col min="32" max="33" width="17.28515625" customWidth="1"/>
    <col min="34" max="34" width="17.7109375" customWidth="1"/>
    <col min="35" max="35" width="18.85546875" customWidth="1"/>
    <col min="36" max="36" width="20.28515625" customWidth="1"/>
    <col min="37" max="40" width="9.140625" customWidth="1"/>
  </cols>
  <sheetData>
    <row r="1" spans="1:40" x14ac:dyDescent="0.25">
      <c r="AC1" s="24" t="s">
        <v>66</v>
      </c>
      <c r="AD1" s="25"/>
      <c r="AE1" s="24" t="s">
        <v>66</v>
      </c>
      <c r="AF1" s="25"/>
      <c r="AG1" s="38" t="s">
        <v>68</v>
      </c>
      <c r="AH1" s="38"/>
      <c r="AI1" s="40" t="s">
        <v>69</v>
      </c>
      <c r="AJ1" s="41"/>
      <c r="AK1" s="27" t="s">
        <v>62</v>
      </c>
      <c r="AL1" s="28"/>
      <c r="AM1" s="28"/>
      <c r="AN1" s="29"/>
    </row>
    <row r="2" spans="1:40" x14ac:dyDescent="0.25">
      <c r="A2" s="6"/>
      <c r="B2" s="45" t="s">
        <v>0</v>
      </c>
      <c r="C2" s="46"/>
      <c r="D2" s="47"/>
      <c r="E2" s="45" t="s">
        <v>4</v>
      </c>
      <c r="F2" s="46"/>
      <c r="G2" s="46"/>
      <c r="H2" s="42"/>
      <c r="I2" s="18" t="s">
        <v>6</v>
      </c>
      <c r="J2" s="19"/>
      <c r="K2" s="22" t="s">
        <v>7</v>
      </c>
      <c r="L2" s="19"/>
      <c r="M2" s="22" t="s">
        <v>8</v>
      </c>
      <c r="N2" s="19"/>
      <c r="O2" s="22" t="s">
        <v>9</v>
      </c>
      <c r="P2" s="19"/>
      <c r="Q2" s="22" t="s">
        <v>60</v>
      </c>
      <c r="R2" s="18"/>
      <c r="S2" s="19"/>
      <c r="T2" s="22" t="s">
        <v>61</v>
      </c>
      <c r="U2" s="18"/>
      <c r="V2" s="19"/>
      <c r="W2" s="22" t="s">
        <v>11</v>
      </c>
      <c r="X2" s="18"/>
      <c r="Y2" s="19"/>
      <c r="Z2" s="48" t="s">
        <v>12</v>
      </c>
      <c r="AA2" s="49"/>
      <c r="AB2" s="50"/>
      <c r="AC2" s="24" t="s">
        <v>57</v>
      </c>
      <c r="AD2" s="25"/>
      <c r="AE2" s="24" t="s">
        <v>59</v>
      </c>
      <c r="AF2" s="25"/>
      <c r="AG2" s="38" t="s">
        <v>57</v>
      </c>
      <c r="AH2" s="38"/>
      <c r="AI2" s="38" t="s">
        <v>57</v>
      </c>
      <c r="AJ2" s="38"/>
      <c r="AK2" s="27" t="s">
        <v>57</v>
      </c>
      <c r="AL2" s="29"/>
      <c r="AM2" s="27" t="s">
        <v>59</v>
      </c>
      <c r="AN2" s="29"/>
    </row>
    <row r="3" spans="1:40" ht="21" x14ac:dyDescent="0.35">
      <c r="A3" s="10">
        <v>41455</v>
      </c>
      <c r="B3" s="20" t="s">
        <v>1</v>
      </c>
      <c r="C3" s="20" t="s">
        <v>2</v>
      </c>
      <c r="D3" s="20" t="s">
        <v>3</v>
      </c>
      <c r="E3" s="23" t="s">
        <v>1</v>
      </c>
      <c r="F3" s="23" t="s">
        <v>5</v>
      </c>
      <c r="G3" s="23" t="s">
        <v>3</v>
      </c>
      <c r="H3" s="23" t="s">
        <v>47</v>
      </c>
      <c r="I3" s="20" t="s">
        <v>1</v>
      </c>
      <c r="J3" s="20" t="s">
        <v>2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10</v>
      </c>
      <c r="T3" s="20" t="s">
        <v>1</v>
      </c>
      <c r="U3" s="20" t="s">
        <v>2</v>
      </c>
      <c r="V3" s="20" t="s">
        <v>10</v>
      </c>
      <c r="W3" s="20" t="s">
        <v>1</v>
      </c>
      <c r="X3" s="20" t="s">
        <v>2</v>
      </c>
      <c r="Y3" s="20" t="s">
        <v>10</v>
      </c>
      <c r="Z3" s="20" t="s">
        <v>1</v>
      </c>
      <c r="AA3" s="20" t="s">
        <v>2</v>
      </c>
      <c r="AB3" s="20" t="s">
        <v>10</v>
      </c>
      <c r="AC3" s="26" t="s">
        <v>51</v>
      </c>
      <c r="AD3" s="26" t="s">
        <v>52</v>
      </c>
      <c r="AE3" s="26" t="s">
        <v>51</v>
      </c>
      <c r="AF3" s="26" t="s">
        <v>52</v>
      </c>
      <c r="AG3" s="39" t="s">
        <v>51</v>
      </c>
      <c r="AH3" s="39" t="s">
        <v>52</v>
      </c>
      <c r="AI3" s="39" t="s">
        <v>51</v>
      </c>
      <c r="AJ3" s="39" t="s">
        <v>52</v>
      </c>
      <c r="AK3" s="30" t="s">
        <v>51</v>
      </c>
      <c r="AL3" s="30" t="s">
        <v>52</v>
      </c>
      <c r="AM3" s="30" t="s">
        <v>51</v>
      </c>
      <c r="AN3" s="30" t="s">
        <v>52</v>
      </c>
    </row>
    <row r="4" spans="1:40" x14ac:dyDescent="0.25">
      <c r="A4" s="12" t="s">
        <v>13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 s="4">
        <f>W4/B4</f>
        <v>5.2032260001200746E-4</v>
      </c>
      <c r="AD4" s="4">
        <f>Z4/E4</f>
        <v>5.1883679812211305E-4</v>
      </c>
      <c r="AE4" s="4">
        <f>(X4+Y4)/(C4+D4)</f>
        <v>8.8761673461127E-3</v>
      </c>
      <c r="AF4" s="4">
        <f>(AA4+AB4)/(F4+G4)</f>
        <v>9.4927916525175196E-3</v>
      </c>
      <c r="AG4" s="4">
        <f>I4+AC4</f>
        <v>1.3305203226000122</v>
      </c>
      <c r="AH4" s="4">
        <f>K4+AD4</f>
        <v>2.1805188367981221</v>
      </c>
      <c r="AI4" s="8">
        <f>AG4*1.2</f>
        <v>1.5966243871200145</v>
      </c>
      <c r="AJ4" s="8">
        <f>AH4*1.2</f>
        <v>2.6166226041577465</v>
      </c>
      <c r="AK4" s="8">
        <f t="shared" ref="AK4:AK25" si="0">(Q4+W4)/B4</f>
        <v>1.3378944945866438</v>
      </c>
      <c r="AL4" s="8">
        <f t="shared" ref="AL4:AL25" si="1">(T4+Z4)/E4</f>
        <v>2.1815022088343299</v>
      </c>
      <c r="AM4" s="8">
        <f t="shared" ref="AM4:AM25" si="2">(R4+X4)/C4</f>
        <v>2.0532136351808479</v>
      </c>
      <c r="AN4" s="8">
        <f t="shared" ref="AN4:AN25" si="3">(U4+V4+AA4+AB4)/(F4+G4)</f>
        <v>3.0793226931744515</v>
      </c>
    </row>
    <row r="5" spans="1:40" x14ac:dyDescent="0.25">
      <c r="A5" s="12" t="s">
        <v>14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f t="shared" ref="AC5:AC43" si="4">W5/B5</f>
        <v>0</v>
      </c>
      <c r="AD5" s="4">
        <f t="shared" ref="AD5:AD43" si="5">Z5/E5</f>
        <v>0</v>
      </c>
      <c r="AE5" s="4">
        <f t="shared" ref="AE5:AE43" si="6">(X5+Y5)/(C5+D5)</f>
        <v>0</v>
      </c>
      <c r="AF5" s="4">
        <f t="shared" ref="AF5:AF43" si="7">(AA5+AB5)/(F5+G5)</f>
        <v>0</v>
      </c>
      <c r="AG5" s="4">
        <f t="shared" ref="AG5:AG43" si="8">I5+AC5</f>
        <v>0.9</v>
      </c>
      <c r="AH5" s="4">
        <f t="shared" ref="AH5:AH43" si="9">K5+AD5</f>
        <v>1.0900000000000001</v>
      </c>
      <c r="AI5" s="8">
        <f t="shared" ref="AI5:AJ43" si="10">AG5*1.2</f>
        <v>1.08</v>
      </c>
      <c r="AJ5" s="8">
        <f t="shared" si="10"/>
        <v>1.3080000000000001</v>
      </c>
      <c r="AK5" s="8">
        <f t="shared" si="0"/>
        <v>0.83448706250065552</v>
      </c>
      <c r="AL5" s="8">
        <f t="shared" si="1"/>
        <v>1.0513394445204542</v>
      </c>
      <c r="AM5" s="8">
        <f t="shared" si="2"/>
        <v>0.77812921961415382</v>
      </c>
      <c r="AN5" s="8">
        <f t="shared" si="3"/>
        <v>1.2934140769794407</v>
      </c>
    </row>
    <row r="6" spans="1:40" s="36" customFormat="1" x14ac:dyDescent="0.25">
      <c r="A6" s="33" t="s">
        <v>15</v>
      </c>
      <c r="B6" s="34">
        <v>44.539000000000001</v>
      </c>
      <c r="C6" s="34">
        <v>0</v>
      </c>
      <c r="D6" s="34">
        <v>0</v>
      </c>
      <c r="E6" s="34">
        <v>43.347999999999999</v>
      </c>
      <c r="F6" s="34">
        <v>0</v>
      </c>
      <c r="G6" s="34">
        <v>0</v>
      </c>
      <c r="H6" s="34"/>
      <c r="I6" s="34">
        <v>0.73</v>
      </c>
      <c r="J6" s="34"/>
      <c r="K6" s="34">
        <v>0.59</v>
      </c>
      <c r="L6" s="34"/>
      <c r="M6" s="34">
        <v>0.88</v>
      </c>
      <c r="N6" s="34"/>
      <c r="O6" s="34">
        <v>0.71</v>
      </c>
      <c r="P6" s="34"/>
      <c r="Q6" s="34">
        <v>32.47</v>
      </c>
      <c r="R6" s="34"/>
      <c r="S6" s="34"/>
      <c r="T6" s="34">
        <v>25.533000000000001</v>
      </c>
      <c r="U6" s="34"/>
      <c r="V6" s="34"/>
      <c r="W6" s="34">
        <v>7.8680000000000003</v>
      </c>
      <c r="X6" s="34"/>
      <c r="Y6" s="34"/>
      <c r="Z6" s="34">
        <v>5.8470000000000004</v>
      </c>
      <c r="AA6" s="34"/>
      <c r="AB6" s="34"/>
      <c r="AC6" s="34">
        <f t="shared" si="4"/>
        <v>0.17665416825703317</v>
      </c>
      <c r="AD6" s="34">
        <f t="shared" si="5"/>
        <v>0.13488511580695767</v>
      </c>
      <c r="AE6" s="34"/>
      <c r="AF6" s="34"/>
      <c r="AG6" s="4">
        <f t="shared" si="8"/>
        <v>0.90665416825703316</v>
      </c>
      <c r="AH6" s="4">
        <f t="shared" si="9"/>
        <v>0.72488511580695758</v>
      </c>
      <c r="AI6" s="8">
        <f t="shared" si="10"/>
        <v>1.0879850019084398</v>
      </c>
      <c r="AJ6" s="8">
        <f t="shared" si="10"/>
        <v>0.86986213896834907</v>
      </c>
      <c r="AK6" s="35">
        <f t="shared" si="0"/>
        <v>0.90567816969397608</v>
      </c>
      <c r="AL6" s="35">
        <f t="shared" si="1"/>
        <v>0.72390883085724844</v>
      </c>
      <c r="AM6" s="35"/>
      <c r="AN6" s="35"/>
    </row>
    <row r="7" spans="1:40" x14ac:dyDescent="0.25">
      <c r="A7" s="12" t="s">
        <v>50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>I7*1.2</f>
        <v>0.95910406086235145</v>
      </c>
      <c r="N7" s="8">
        <f>J7*1.2</f>
        <v>0.96185727023546108</v>
      </c>
      <c r="O7" s="8">
        <f>K7*1.2</f>
        <v>1.3192409751053764</v>
      </c>
      <c r="P7" s="8">
        <f>L7*1.2</f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 s="4">
        <f t="shared" si="4"/>
        <v>0</v>
      </c>
      <c r="AD7" s="4">
        <f t="shared" si="5"/>
        <v>0</v>
      </c>
      <c r="AE7" s="4">
        <f t="shared" si="6"/>
        <v>0</v>
      </c>
      <c r="AF7" s="4">
        <f t="shared" si="7"/>
        <v>0</v>
      </c>
      <c r="AG7" s="4">
        <f t="shared" si="8"/>
        <v>0.79925338405195956</v>
      </c>
      <c r="AH7" s="4">
        <f t="shared" si="9"/>
        <v>1.0993674792544803</v>
      </c>
      <c r="AI7" s="8">
        <f t="shared" si="10"/>
        <v>0.95910406086235145</v>
      </c>
      <c r="AJ7" s="8">
        <f t="shared" si="10"/>
        <v>1.3192409751053764</v>
      </c>
      <c r="AK7" s="8">
        <f t="shared" si="0"/>
        <v>0.79925338405195956</v>
      </c>
      <c r="AL7" s="8">
        <f t="shared" si="1"/>
        <v>1.0993674792544803</v>
      </c>
      <c r="AM7" s="8">
        <f t="shared" si="2"/>
        <v>0.80154772519621764</v>
      </c>
      <c r="AN7" s="8">
        <f t="shared" si="3"/>
        <v>1.6965011825839753</v>
      </c>
    </row>
    <row r="8" spans="1:40" x14ac:dyDescent="0.25">
      <c r="A8" s="12" t="s">
        <v>16</v>
      </c>
      <c r="B8" s="4">
        <v>21.403300000000002</v>
      </c>
      <c r="C8" s="4">
        <v>7.2202000000000002</v>
      </c>
      <c r="D8" s="4">
        <v>0</v>
      </c>
      <c r="E8" s="4">
        <v>20.667999999999999</v>
      </c>
      <c r="F8" s="4">
        <v>6.8114999999999997</v>
      </c>
      <c r="G8" s="4">
        <v>0</v>
      </c>
      <c r="H8" s="4"/>
      <c r="I8" s="4">
        <v>0.88</v>
      </c>
      <c r="J8" s="4">
        <v>1.05</v>
      </c>
      <c r="K8" s="4">
        <v>1.3</v>
      </c>
      <c r="L8" s="4">
        <v>1.56</v>
      </c>
      <c r="M8" s="4">
        <v>1.06</v>
      </c>
      <c r="N8" s="4">
        <v>1.26</v>
      </c>
      <c r="O8" s="4">
        <v>1.56</v>
      </c>
      <c r="P8" s="4">
        <v>1.87</v>
      </c>
      <c r="Q8" s="4">
        <v>18.835599999999999</v>
      </c>
      <c r="R8" s="4">
        <v>7.5952000000000002</v>
      </c>
      <c r="S8" s="4">
        <v>0</v>
      </c>
      <c r="T8" s="4">
        <v>26.8597</v>
      </c>
      <c r="U8" s="4">
        <v>10.6469</v>
      </c>
      <c r="V8" s="4">
        <v>0</v>
      </c>
      <c r="W8" s="4"/>
      <c r="X8" s="4"/>
      <c r="Y8" s="4"/>
      <c r="Z8" s="4"/>
      <c r="AA8" s="4"/>
      <c r="AB8" s="4"/>
      <c r="AC8" s="4">
        <f t="shared" si="4"/>
        <v>0</v>
      </c>
      <c r="AD8" s="4">
        <f t="shared" si="5"/>
        <v>0</v>
      </c>
      <c r="AE8" s="4">
        <f t="shared" si="6"/>
        <v>0</v>
      </c>
      <c r="AF8" s="4">
        <f t="shared" si="7"/>
        <v>0</v>
      </c>
      <c r="AG8" s="4">
        <f t="shared" si="8"/>
        <v>0.88</v>
      </c>
      <c r="AH8" s="4">
        <f t="shared" si="9"/>
        <v>1.3</v>
      </c>
      <c r="AI8" s="8">
        <f t="shared" si="10"/>
        <v>1.056</v>
      </c>
      <c r="AJ8" s="8">
        <f t="shared" si="10"/>
        <v>1.56</v>
      </c>
      <c r="AK8" s="8">
        <f t="shared" si="0"/>
        <v>0.88003251834997398</v>
      </c>
      <c r="AL8" s="8">
        <f t="shared" si="1"/>
        <v>1.2995790594155217</v>
      </c>
      <c r="AM8" s="8">
        <f t="shared" si="2"/>
        <v>1.0519376194565246</v>
      </c>
      <c r="AN8" s="8">
        <f t="shared" si="3"/>
        <v>1.5630771489392941</v>
      </c>
    </row>
    <row r="9" spans="1:40" s="36" customFormat="1" x14ac:dyDescent="0.25">
      <c r="A9" s="33" t="s">
        <v>17</v>
      </c>
      <c r="B9" s="34">
        <v>12.874000000000001</v>
      </c>
      <c r="C9" s="34">
        <v>3.2320000000000002</v>
      </c>
      <c r="D9" s="34">
        <v>0</v>
      </c>
      <c r="E9" s="34">
        <v>12.874000000000001</v>
      </c>
      <c r="F9" s="34">
        <v>3.2320000000000002</v>
      </c>
      <c r="G9" s="34">
        <v>0</v>
      </c>
      <c r="H9" s="34">
        <v>44.454999999999998</v>
      </c>
      <c r="I9" s="34">
        <v>0.95</v>
      </c>
      <c r="J9" s="34">
        <v>0.95</v>
      </c>
      <c r="K9" s="34">
        <v>1.1299999999999999</v>
      </c>
      <c r="L9" s="34">
        <v>1.1299999999999999</v>
      </c>
      <c r="M9" s="34">
        <v>1.1399999999999999</v>
      </c>
      <c r="N9" s="34">
        <v>1.1399999999999999</v>
      </c>
      <c r="O9" s="34">
        <v>1.36</v>
      </c>
      <c r="P9" s="34">
        <v>1.36</v>
      </c>
      <c r="Q9" s="34">
        <v>9.3949999999999996</v>
      </c>
      <c r="R9" s="34">
        <v>2.911</v>
      </c>
      <c r="S9" s="34">
        <v>0</v>
      </c>
      <c r="T9" s="34">
        <v>15.593999999999999</v>
      </c>
      <c r="U9" s="34">
        <v>3.556</v>
      </c>
      <c r="V9" s="34">
        <v>9.2550000000000008</v>
      </c>
      <c r="W9" s="34"/>
      <c r="X9" s="34"/>
      <c r="Y9" s="34"/>
      <c r="Z9" s="34"/>
      <c r="AA9" s="34"/>
      <c r="AB9" s="34"/>
      <c r="AC9" s="34">
        <f t="shared" si="4"/>
        <v>0</v>
      </c>
      <c r="AD9" s="34">
        <f t="shared" si="5"/>
        <v>0</v>
      </c>
      <c r="AE9" s="34">
        <f t="shared" si="6"/>
        <v>0</v>
      </c>
      <c r="AF9" s="34">
        <f t="shared" si="7"/>
        <v>0</v>
      </c>
      <c r="AG9" s="4">
        <f t="shared" si="8"/>
        <v>0.95</v>
      </c>
      <c r="AH9" s="4">
        <f t="shared" si="9"/>
        <v>1.1299999999999999</v>
      </c>
      <c r="AI9" s="8">
        <f t="shared" si="10"/>
        <v>1.1399999999999999</v>
      </c>
      <c r="AJ9" s="8">
        <f t="shared" si="10"/>
        <v>1.3559999999999999</v>
      </c>
      <c r="AK9" s="35">
        <f t="shared" si="0"/>
        <v>0.72976541867329492</v>
      </c>
      <c r="AL9" s="35">
        <f t="shared" si="1"/>
        <v>1.2112785459064781</v>
      </c>
      <c r="AM9" s="35">
        <f t="shared" si="2"/>
        <v>0.90068069306930687</v>
      </c>
      <c r="AN9" s="35">
        <f t="shared" si="3"/>
        <v>3.9637995049504946</v>
      </c>
    </row>
    <row r="10" spans="1:40" x14ac:dyDescent="0.25">
      <c r="A10" s="12" t="s">
        <v>18</v>
      </c>
      <c r="B10" s="4">
        <v>920.88</v>
      </c>
      <c r="C10" s="4">
        <v>139.12299999999999</v>
      </c>
      <c r="D10" s="4">
        <v>0</v>
      </c>
      <c r="E10" s="4">
        <v>810.15499999999997</v>
      </c>
      <c r="F10" s="4">
        <v>138.42400000000001</v>
      </c>
      <c r="G10" s="4">
        <v>0</v>
      </c>
      <c r="H10" s="4"/>
      <c r="I10" s="4">
        <v>0.61</v>
      </c>
      <c r="J10" s="4">
        <v>0.71</v>
      </c>
      <c r="K10" s="4">
        <v>0.8</v>
      </c>
      <c r="L10" s="4">
        <v>0.84</v>
      </c>
      <c r="M10" s="4">
        <v>0.73199999999999998</v>
      </c>
      <c r="N10" s="4">
        <v>0.85199999999999998</v>
      </c>
      <c r="O10" s="4">
        <v>0.96</v>
      </c>
      <c r="P10" s="4">
        <v>1.008</v>
      </c>
      <c r="Q10" s="4">
        <v>559.827</v>
      </c>
      <c r="R10" s="4">
        <v>99.11</v>
      </c>
      <c r="S10" s="4">
        <v>0</v>
      </c>
      <c r="T10" s="4">
        <v>644.548</v>
      </c>
      <c r="U10" s="4">
        <v>116.55200000000001</v>
      </c>
      <c r="V10" s="4">
        <v>0</v>
      </c>
      <c r="W10" s="4">
        <v>10.1</v>
      </c>
      <c r="X10" s="4">
        <v>14.377000000000001</v>
      </c>
      <c r="Y10" s="4">
        <v>0</v>
      </c>
      <c r="Z10" s="4">
        <v>0</v>
      </c>
      <c r="AA10" s="4">
        <v>0</v>
      </c>
      <c r="AB10" s="4">
        <v>0</v>
      </c>
      <c r="AC10" s="4">
        <f t="shared" si="4"/>
        <v>1.0967769959169489E-2</v>
      </c>
      <c r="AD10" s="4">
        <f t="shared" si="5"/>
        <v>0</v>
      </c>
      <c r="AE10" s="4">
        <f t="shared" si="6"/>
        <v>0.10334020974245813</v>
      </c>
      <c r="AF10" s="4">
        <f t="shared" si="7"/>
        <v>0</v>
      </c>
      <c r="AG10" s="4">
        <f t="shared" si="8"/>
        <v>0.62096776995916947</v>
      </c>
      <c r="AH10" s="4">
        <f t="shared" si="9"/>
        <v>0.8</v>
      </c>
      <c r="AI10" s="8">
        <f t="shared" si="10"/>
        <v>0.74516132395100332</v>
      </c>
      <c r="AJ10" s="8">
        <f t="shared" si="10"/>
        <v>0.96</v>
      </c>
      <c r="AK10" s="8">
        <f t="shared" si="0"/>
        <v>0.61889388411085056</v>
      </c>
      <c r="AL10" s="8">
        <f t="shared" si="1"/>
        <v>0.79558602983379723</v>
      </c>
      <c r="AM10" s="8">
        <f t="shared" si="2"/>
        <v>0.81573140314685566</v>
      </c>
      <c r="AN10" s="8">
        <f t="shared" si="3"/>
        <v>0.84199271802577591</v>
      </c>
    </row>
    <row r="11" spans="1:40" x14ac:dyDescent="0.25">
      <c r="A11" s="12" t="s">
        <v>19</v>
      </c>
      <c r="B11" s="4">
        <v>60.89</v>
      </c>
      <c r="C11" s="4">
        <v>19.367999999999999</v>
      </c>
      <c r="D11" s="4">
        <v>6.8000000000000005E-2</v>
      </c>
      <c r="E11" s="4">
        <v>60.308999999999997</v>
      </c>
      <c r="F11" s="4">
        <v>23.094000000000001</v>
      </c>
      <c r="G11" s="4">
        <v>3.5999999999999997E-2</v>
      </c>
      <c r="H11" s="4">
        <v>9.99</v>
      </c>
      <c r="I11" s="4">
        <v>0.98</v>
      </c>
      <c r="J11" s="4">
        <v>0.98</v>
      </c>
      <c r="K11" s="4">
        <v>1.3</v>
      </c>
      <c r="L11" s="4">
        <v>1.3</v>
      </c>
      <c r="M11" s="4">
        <v>1.1759999999999999</v>
      </c>
      <c r="N11" s="4">
        <v>1.1759999999999999</v>
      </c>
      <c r="O11" s="4">
        <v>1.56</v>
      </c>
      <c r="P11" s="4">
        <v>1.56</v>
      </c>
      <c r="Q11" s="4">
        <v>59.665999999999997</v>
      </c>
      <c r="R11" s="4">
        <v>18.995000000000001</v>
      </c>
      <c r="S11" s="4">
        <v>6.7000000000000004E-2</v>
      </c>
      <c r="T11" s="4">
        <v>78.400999999999996</v>
      </c>
      <c r="U11" s="4">
        <v>29.277999999999999</v>
      </c>
      <c r="V11" s="4">
        <v>4.7E-2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f t="shared" si="4"/>
        <v>0</v>
      </c>
      <c r="AD11" s="4">
        <f t="shared" si="5"/>
        <v>0</v>
      </c>
      <c r="AE11" s="4">
        <f t="shared" si="6"/>
        <v>0</v>
      </c>
      <c r="AF11" s="4">
        <f t="shared" si="7"/>
        <v>0</v>
      </c>
      <c r="AG11" s="4">
        <f t="shared" si="8"/>
        <v>0.98</v>
      </c>
      <c r="AH11" s="4">
        <f t="shared" si="9"/>
        <v>1.3</v>
      </c>
      <c r="AI11" s="8">
        <f t="shared" si="10"/>
        <v>1.1759999999999999</v>
      </c>
      <c r="AJ11" s="8">
        <f t="shared" si="10"/>
        <v>1.56</v>
      </c>
      <c r="AK11" s="8">
        <f t="shared" si="0"/>
        <v>0.97989817704056492</v>
      </c>
      <c r="AL11" s="8">
        <f t="shared" si="1"/>
        <v>1.299988393108823</v>
      </c>
      <c r="AM11" s="8">
        <f t="shared" si="2"/>
        <v>0.98074142916150364</v>
      </c>
      <c r="AN11" s="8">
        <f t="shared" si="3"/>
        <v>1.2678339818417639</v>
      </c>
    </row>
    <row r="12" spans="1:40" s="36" customFormat="1" x14ac:dyDescent="0.25">
      <c r="A12" s="33" t="s">
        <v>20</v>
      </c>
      <c r="B12" s="34">
        <v>36.872999999999998</v>
      </c>
      <c r="C12" s="34">
        <v>11.788</v>
      </c>
      <c r="D12" s="34">
        <v>0</v>
      </c>
      <c r="E12" s="34">
        <v>36.313000000000002</v>
      </c>
      <c r="F12" s="34">
        <v>7.87</v>
      </c>
      <c r="G12" s="34">
        <v>0</v>
      </c>
      <c r="H12" s="34"/>
      <c r="I12" s="34">
        <v>0.8</v>
      </c>
      <c r="J12" s="34">
        <v>0.8</v>
      </c>
      <c r="K12" s="34">
        <v>1.6</v>
      </c>
      <c r="L12" s="34">
        <v>1.6</v>
      </c>
      <c r="M12" s="34">
        <v>0.96</v>
      </c>
      <c r="N12" s="34">
        <v>0.96</v>
      </c>
      <c r="O12" s="34">
        <v>1.92</v>
      </c>
      <c r="P12" s="34">
        <v>1.92</v>
      </c>
      <c r="Q12" s="34">
        <v>25.811</v>
      </c>
      <c r="R12" s="34">
        <v>8.2520000000000007</v>
      </c>
      <c r="S12" s="34">
        <v>0</v>
      </c>
      <c r="T12" s="34">
        <v>53.38</v>
      </c>
      <c r="U12" s="34">
        <v>11.569000000000001</v>
      </c>
      <c r="V12" s="34"/>
      <c r="W12" s="34"/>
      <c r="X12" s="34"/>
      <c r="Y12" s="34"/>
      <c r="Z12" s="34"/>
      <c r="AA12" s="34"/>
      <c r="AB12" s="34"/>
      <c r="AC12" s="34">
        <f t="shared" si="4"/>
        <v>0</v>
      </c>
      <c r="AD12" s="34">
        <f t="shared" si="5"/>
        <v>0</v>
      </c>
      <c r="AE12" s="34">
        <f t="shared" si="6"/>
        <v>0</v>
      </c>
      <c r="AF12" s="34">
        <f t="shared" si="7"/>
        <v>0</v>
      </c>
      <c r="AG12" s="4">
        <f t="shared" si="8"/>
        <v>0.8</v>
      </c>
      <c r="AH12" s="4">
        <f t="shared" si="9"/>
        <v>1.6</v>
      </c>
      <c r="AI12" s="8">
        <f t="shared" si="10"/>
        <v>0.96</v>
      </c>
      <c r="AJ12" s="8">
        <f t="shared" si="10"/>
        <v>1.92</v>
      </c>
      <c r="AK12" s="35">
        <f t="shared" si="0"/>
        <v>0.69999728798850114</v>
      </c>
      <c r="AL12" s="35">
        <f t="shared" si="1"/>
        <v>1.4699969707818137</v>
      </c>
      <c r="AM12" s="35">
        <f t="shared" si="2"/>
        <v>0.70003393281303028</v>
      </c>
      <c r="AN12" s="35">
        <f t="shared" si="3"/>
        <v>1.470012706480305</v>
      </c>
    </row>
    <row r="13" spans="1:40" x14ac:dyDescent="0.25">
      <c r="A13" s="12" t="s">
        <v>54</v>
      </c>
      <c r="B13" s="4">
        <v>46.732999999999997</v>
      </c>
      <c r="C13" s="4">
        <v>23.170999999999999</v>
      </c>
      <c r="D13" s="4">
        <v>0</v>
      </c>
      <c r="E13" s="4">
        <v>42.805</v>
      </c>
      <c r="F13" s="4">
        <v>17.260000000000002</v>
      </c>
      <c r="G13" s="4">
        <v>0</v>
      </c>
      <c r="H13" s="4"/>
      <c r="I13" s="4">
        <v>1.1499999999999999</v>
      </c>
      <c r="J13" s="4">
        <v>1.21</v>
      </c>
      <c r="K13" s="4">
        <v>1.3</v>
      </c>
      <c r="L13" s="4">
        <v>1.33</v>
      </c>
      <c r="M13" s="4">
        <v>1.38</v>
      </c>
      <c r="N13" s="4">
        <v>1.45</v>
      </c>
      <c r="O13" s="4">
        <v>1.56</v>
      </c>
      <c r="P13" s="4">
        <v>1.5960000000000001</v>
      </c>
      <c r="Q13" s="4">
        <v>53.838000000000001</v>
      </c>
      <c r="R13" s="4">
        <v>28.036000000000001</v>
      </c>
      <c r="S13" s="4">
        <v>0</v>
      </c>
      <c r="T13" s="4">
        <v>55.718000000000004</v>
      </c>
      <c r="U13" s="4">
        <v>22.933</v>
      </c>
      <c r="V13" s="4">
        <v>0</v>
      </c>
      <c r="W13" s="4"/>
      <c r="X13" s="4"/>
      <c r="Y13" s="4"/>
      <c r="Z13" s="4"/>
      <c r="AA13" s="4"/>
      <c r="AB13" s="4"/>
      <c r="AC13" s="4">
        <f t="shared" si="4"/>
        <v>0</v>
      </c>
      <c r="AD13" s="4">
        <f t="shared" si="5"/>
        <v>0</v>
      </c>
      <c r="AE13" s="4">
        <f t="shared" si="6"/>
        <v>0</v>
      </c>
      <c r="AF13" s="4">
        <f t="shared" si="7"/>
        <v>0</v>
      </c>
      <c r="AG13" s="4">
        <f t="shared" si="8"/>
        <v>1.1499999999999999</v>
      </c>
      <c r="AH13" s="4">
        <f t="shared" si="9"/>
        <v>1.3</v>
      </c>
      <c r="AI13" s="8">
        <f t="shared" si="10"/>
        <v>1.38</v>
      </c>
      <c r="AJ13" s="8">
        <f t="shared" si="10"/>
        <v>1.56</v>
      </c>
      <c r="AK13" s="8">
        <f t="shared" si="0"/>
        <v>1.1520338946782789</v>
      </c>
      <c r="AL13" s="8">
        <f t="shared" si="1"/>
        <v>1.3016703656114941</v>
      </c>
      <c r="AM13" s="8">
        <f t="shared" si="2"/>
        <v>1.2099607267705321</v>
      </c>
      <c r="AN13" s="8">
        <f t="shared" si="3"/>
        <v>1.3286790266512165</v>
      </c>
    </row>
    <row r="14" spans="1:40" x14ac:dyDescent="0.25">
      <c r="A14" s="12" t="s">
        <v>21</v>
      </c>
      <c r="B14" s="4">
        <v>133.16900000000001</v>
      </c>
      <c r="C14" s="4">
        <v>34.134999999999998</v>
      </c>
      <c r="D14" s="4">
        <v>0</v>
      </c>
      <c r="E14" s="4">
        <v>130.85900000000001</v>
      </c>
      <c r="F14" s="4">
        <v>56.753</v>
      </c>
      <c r="G14" s="4"/>
      <c r="H14" s="4">
        <v>4.6150000000000002</v>
      </c>
      <c r="I14" s="4">
        <v>0.88</v>
      </c>
      <c r="J14" s="4">
        <v>0.88</v>
      </c>
      <c r="K14" s="4">
        <v>0.91</v>
      </c>
      <c r="L14" s="4">
        <v>0.91</v>
      </c>
      <c r="M14" s="4">
        <v>1.06</v>
      </c>
      <c r="N14" s="4">
        <v>1.06</v>
      </c>
      <c r="O14" s="4">
        <v>1.0900000000000001</v>
      </c>
      <c r="P14" s="4">
        <v>1.0900000000000001</v>
      </c>
      <c r="Q14" s="4">
        <v>117.18899999999999</v>
      </c>
      <c r="R14" s="4">
        <v>30.039000000000001</v>
      </c>
      <c r="S14" s="4">
        <v>0</v>
      </c>
      <c r="T14" s="4">
        <v>119.07899999999999</v>
      </c>
      <c r="U14" s="4">
        <v>51.646000000000001</v>
      </c>
      <c r="V14" s="4">
        <v>0</v>
      </c>
      <c r="W14" s="4">
        <v>15.78</v>
      </c>
      <c r="X14" s="4">
        <v>2.6871999999999998</v>
      </c>
      <c r="Y14" s="4">
        <v>0</v>
      </c>
      <c r="Z14" s="4">
        <v>15.5496</v>
      </c>
      <c r="AA14" s="4">
        <v>3.7191999999999998</v>
      </c>
      <c r="AB14" s="4"/>
      <c r="AC14" s="4">
        <f t="shared" si="4"/>
        <v>0.11849604637715984</v>
      </c>
      <c r="AD14" s="4">
        <f t="shared" si="5"/>
        <v>0.11882713454940048</v>
      </c>
      <c r="AE14" s="4">
        <f t="shared" si="6"/>
        <v>7.8722718617255022E-2</v>
      </c>
      <c r="AF14" s="4">
        <f t="shared" si="7"/>
        <v>6.5533099571828804E-2</v>
      </c>
      <c r="AG14" s="4">
        <f t="shared" si="8"/>
        <v>0.99849604637715983</v>
      </c>
      <c r="AH14" s="4">
        <f t="shared" si="9"/>
        <v>1.0288271345494004</v>
      </c>
      <c r="AI14" s="8">
        <f t="shared" si="10"/>
        <v>1.1981952556525917</v>
      </c>
      <c r="AJ14" s="8">
        <f t="shared" si="10"/>
        <v>1.2345925614592805</v>
      </c>
      <c r="AK14" s="8">
        <f t="shared" si="0"/>
        <v>0.99849814896860367</v>
      </c>
      <c r="AL14" s="8">
        <f t="shared" si="1"/>
        <v>1.0288065780725819</v>
      </c>
      <c r="AM14" s="8">
        <f t="shared" si="2"/>
        <v>0.95872857770616671</v>
      </c>
      <c r="AN14" s="8">
        <f t="shared" si="3"/>
        <v>0.97554666713653904</v>
      </c>
    </row>
    <row r="15" spans="1:40" s="36" customFormat="1" x14ac:dyDescent="0.25">
      <c r="A15" s="33" t="s">
        <v>22</v>
      </c>
      <c r="B15" s="34">
        <v>48.48</v>
      </c>
      <c r="C15" s="34">
        <v>6.8789999999999996</v>
      </c>
      <c r="D15" s="34">
        <v>7.4999999999999997E-2</v>
      </c>
      <c r="E15" s="34">
        <v>46.804000000000002</v>
      </c>
      <c r="F15" s="34">
        <v>4.7789999999999999</v>
      </c>
      <c r="G15" s="34"/>
      <c r="H15" s="34"/>
      <c r="I15" s="34">
        <v>1.1399999999999999</v>
      </c>
      <c r="J15" s="34">
        <v>1.68</v>
      </c>
      <c r="K15" s="34">
        <v>1.68</v>
      </c>
      <c r="L15" s="34">
        <v>2.71</v>
      </c>
      <c r="M15" s="34">
        <v>1.3680000000000001</v>
      </c>
      <c r="N15" s="34">
        <v>2.016</v>
      </c>
      <c r="O15" s="34">
        <v>2.016</v>
      </c>
      <c r="P15" s="34">
        <v>3.2519999999999998</v>
      </c>
      <c r="Q15" s="34">
        <v>55.267000000000003</v>
      </c>
      <c r="R15" s="34">
        <v>11.557</v>
      </c>
      <c r="S15" s="34">
        <v>0.126</v>
      </c>
      <c r="T15" s="34">
        <v>78.631</v>
      </c>
      <c r="U15" s="34">
        <v>12.951000000000001</v>
      </c>
      <c r="V15" s="34">
        <v>0</v>
      </c>
      <c r="W15" s="34">
        <v>7.694</v>
      </c>
      <c r="X15" s="34">
        <v>0.33</v>
      </c>
      <c r="Y15" s="34">
        <v>1.9E-2</v>
      </c>
      <c r="Z15" s="34">
        <v>0</v>
      </c>
      <c r="AA15" s="34">
        <v>0</v>
      </c>
      <c r="AB15" s="34">
        <v>0</v>
      </c>
      <c r="AC15" s="34">
        <f t="shared" si="4"/>
        <v>0.15870462046204623</v>
      </c>
      <c r="AD15" s="34">
        <f t="shared" si="5"/>
        <v>0</v>
      </c>
      <c r="AE15" s="34">
        <f t="shared" si="6"/>
        <v>5.0186942766752951E-2</v>
      </c>
      <c r="AF15" s="34">
        <f t="shared" si="7"/>
        <v>0</v>
      </c>
      <c r="AG15" s="4">
        <f t="shared" si="8"/>
        <v>1.298704620462046</v>
      </c>
      <c r="AH15" s="4">
        <f t="shared" si="9"/>
        <v>1.68</v>
      </c>
      <c r="AI15" s="8">
        <f t="shared" si="10"/>
        <v>1.5584455445544552</v>
      </c>
      <c r="AJ15" s="8">
        <f t="shared" si="10"/>
        <v>2.016</v>
      </c>
      <c r="AK15" s="35">
        <f t="shared" si="0"/>
        <v>1.2987004950495051</v>
      </c>
      <c r="AL15" s="35">
        <f t="shared" si="1"/>
        <v>1.6800059823946671</v>
      </c>
      <c r="AM15" s="35">
        <f t="shared" si="2"/>
        <v>1.7280127925570579</v>
      </c>
      <c r="AN15" s="35">
        <f t="shared" si="3"/>
        <v>2.7099811676082863</v>
      </c>
    </row>
    <row r="16" spans="1:40" x14ac:dyDescent="0.25">
      <c r="A16" s="12" t="s">
        <v>64</v>
      </c>
      <c r="B16" s="4">
        <v>87.013999999999996</v>
      </c>
      <c r="C16" s="4">
        <v>12.169</v>
      </c>
      <c r="D16" s="4">
        <v>1.71</v>
      </c>
      <c r="E16" s="4">
        <v>64.790999999999997</v>
      </c>
      <c r="F16" s="4">
        <v>11.026999999999999</v>
      </c>
      <c r="G16" s="4"/>
      <c r="H16" s="4">
        <v>23.187000000000001</v>
      </c>
      <c r="I16" s="4">
        <v>1.03</v>
      </c>
      <c r="J16" s="4">
        <v>0.84</v>
      </c>
      <c r="K16" s="4">
        <v>1.03</v>
      </c>
      <c r="L16" s="4">
        <v>0.84</v>
      </c>
      <c r="M16" s="4">
        <f>I16*1.2</f>
        <v>1.236</v>
      </c>
      <c r="N16" s="4">
        <f>J16*1.2</f>
        <v>1.008</v>
      </c>
      <c r="O16" s="4">
        <f>K16*1.2</f>
        <v>1.236</v>
      </c>
      <c r="P16" s="4">
        <f>L16*1.2</f>
        <v>1.008</v>
      </c>
      <c r="Q16" s="4">
        <v>38.466999999999999</v>
      </c>
      <c r="R16" s="4">
        <v>9.7439999999999998</v>
      </c>
      <c r="S16" s="4">
        <v>1.2010000000000001</v>
      </c>
      <c r="T16" s="4">
        <v>64.619</v>
      </c>
      <c r="U16" s="4">
        <v>8.7319999999999993</v>
      </c>
      <c r="V16" s="4"/>
      <c r="W16" s="4">
        <v>6.0579999999999998</v>
      </c>
      <c r="X16" s="4">
        <v>0.90500000000000003</v>
      </c>
      <c r="Y16" s="4">
        <v>0.02</v>
      </c>
      <c r="Z16" s="4">
        <v>2.2970000000000002</v>
      </c>
      <c r="AA16" s="4">
        <v>0.84299999999999997</v>
      </c>
      <c r="AB16" s="4"/>
      <c r="AC16" s="4">
        <f t="shared" si="4"/>
        <v>6.9620980531868437E-2</v>
      </c>
      <c r="AD16" s="4">
        <f t="shared" si="5"/>
        <v>3.5452454816255349E-2</v>
      </c>
      <c r="AE16" s="4">
        <f t="shared" si="6"/>
        <v>6.6647452986526398E-2</v>
      </c>
      <c r="AF16" s="4">
        <f t="shared" si="7"/>
        <v>7.6448716786070556E-2</v>
      </c>
      <c r="AG16" s="4">
        <f t="shared" si="8"/>
        <v>1.0996209805318684</v>
      </c>
      <c r="AH16" s="4">
        <f t="shared" si="9"/>
        <v>1.0654524548162554</v>
      </c>
      <c r="AI16" s="8">
        <f t="shared" si="10"/>
        <v>1.319545176638242</v>
      </c>
      <c r="AJ16" s="8">
        <f t="shared" si="10"/>
        <v>1.2785429457795063</v>
      </c>
      <c r="AK16" s="8">
        <f t="shared" si="0"/>
        <v>0.51169926678465538</v>
      </c>
      <c r="AL16" s="8">
        <f t="shared" si="1"/>
        <v>1.0327977651216991</v>
      </c>
      <c r="AM16" s="8">
        <f t="shared" si="2"/>
        <v>0.87509244802366659</v>
      </c>
      <c r="AN16" s="8">
        <f t="shared" si="3"/>
        <v>0.86832320667452612</v>
      </c>
    </row>
    <row r="17" spans="1:40" x14ac:dyDescent="0.25">
      <c r="A17" s="12" t="s">
        <v>24</v>
      </c>
      <c r="B17" s="4">
        <v>43.003</v>
      </c>
      <c r="C17" s="4">
        <v>30.690999999999999</v>
      </c>
      <c r="D17" s="4">
        <v>0</v>
      </c>
      <c r="E17" s="4">
        <v>35.256</v>
      </c>
      <c r="F17" s="4">
        <v>29.937000000000001</v>
      </c>
      <c r="G17" s="4">
        <v>0</v>
      </c>
      <c r="H17" s="4"/>
      <c r="I17" s="4">
        <v>0.88</v>
      </c>
      <c r="J17" s="4">
        <v>1.06</v>
      </c>
      <c r="K17" s="4">
        <v>1.64</v>
      </c>
      <c r="L17" s="4">
        <v>1.97</v>
      </c>
      <c r="M17" s="4">
        <v>1.06</v>
      </c>
      <c r="N17" s="4">
        <v>1.27</v>
      </c>
      <c r="O17" s="4">
        <v>1.97</v>
      </c>
      <c r="P17" s="4">
        <v>2.36</v>
      </c>
      <c r="Q17" s="4">
        <v>37.817999999999998</v>
      </c>
      <c r="R17" s="4">
        <v>32.036999999999999</v>
      </c>
      <c r="S17" s="4">
        <v>0</v>
      </c>
      <c r="T17" s="4">
        <v>57.792999999999999</v>
      </c>
      <c r="U17" s="4">
        <v>56.536999999999999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f t="shared" si="4"/>
        <v>0</v>
      </c>
      <c r="AD17" s="4">
        <f t="shared" si="5"/>
        <v>0</v>
      </c>
      <c r="AE17" s="4">
        <f t="shared" si="6"/>
        <v>0</v>
      </c>
      <c r="AF17" s="4">
        <f t="shared" si="7"/>
        <v>0</v>
      </c>
      <c r="AG17" s="4">
        <f t="shared" si="8"/>
        <v>0.88</v>
      </c>
      <c r="AH17" s="4">
        <f t="shared" si="9"/>
        <v>1.64</v>
      </c>
      <c r="AI17" s="8">
        <f t="shared" si="10"/>
        <v>1.056</v>
      </c>
      <c r="AJ17" s="8">
        <f t="shared" si="10"/>
        <v>1.9679999999999997</v>
      </c>
      <c r="AK17" s="8">
        <f t="shared" si="0"/>
        <v>0.87942701671976364</v>
      </c>
      <c r="AL17" s="8">
        <f t="shared" si="1"/>
        <v>1.639238711141366</v>
      </c>
      <c r="AM17" s="8">
        <f t="shared" si="2"/>
        <v>1.0438565051643804</v>
      </c>
      <c r="AN17" s="8">
        <f t="shared" si="3"/>
        <v>1.8885325850953669</v>
      </c>
    </row>
    <row r="18" spans="1:40" s="36" customFormat="1" x14ac:dyDescent="0.25">
      <c r="A18" s="33" t="s">
        <v>25</v>
      </c>
      <c r="B18" s="34">
        <v>41.515999999999998</v>
      </c>
      <c r="C18" s="34">
        <v>14.92</v>
      </c>
      <c r="D18" s="34">
        <v>0</v>
      </c>
      <c r="E18" s="34">
        <v>38.89</v>
      </c>
      <c r="F18" s="34">
        <v>13.564</v>
      </c>
      <c r="G18" s="34">
        <v>0</v>
      </c>
      <c r="H18" s="34"/>
      <c r="I18" s="34">
        <v>1</v>
      </c>
      <c r="J18" s="34">
        <v>1</v>
      </c>
      <c r="K18" s="34">
        <v>2.08</v>
      </c>
      <c r="L18" s="34">
        <v>2.08</v>
      </c>
      <c r="M18" s="34">
        <v>1.2</v>
      </c>
      <c r="N18" s="34">
        <v>1.2</v>
      </c>
      <c r="O18" s="34">
        <v>2.496</v>
      </c>
      <c r="P18" s="34">
        <v>2.496</v>
      </c>
      <c r="Q18" s="34">
        <v>40.279000000000003</v>
      </c>
      <c r="R18" s="34">
        <v>14.988</v>
      </c>
      <c r="S18" s="34">
        <v>0</v>
      </c>
      <c r="T18" s="34">
        <v>80.891000000000005</v>
      </c>
      <c r="U18" s="34">
        <v>28.213000000000001</v>
      </c>
      <c r="V18" s="34">
        <v>0</v>
      </c>
      <c r="W18" s="34">
        <v>4.5049999999999999</v>
      </c>
      <c r="X18" s="34">
        <v>1.718</v>
      </c>
      <c r="Y18" s="34">
        <v>0</v>
      </c>
      <c r="Z18" s="34">
        <v>6.2770000000000001</v>
      </c>
      <c r="AA18" s="34">
        <v>2.1869999999999998</v>
      </c>
      <c r="AB18" s="34">
        <v>0</v>
      </c>
      <c r="AC18" s="34">
        <f t="shared" si="4"/>
        <v>0.1085123807688602</v>
      </c>
      <c r="AD18" s="34">
        <f t="shared" si="5"/>
        <v>0.16140395988686038</v>
      </c>
      <c r="AE18" s="34">
        <f t="shared" si="6"/>
        <v>0.11514745308310992</v>
      </c>
      <c r="AF18" s="34">
        <f t="shared" si="7"/>
        <v>0.16123562370982009</v>
      </c>
      <c r="AG18" s="4">
        <f t="shared" si="8"/>
        <v>1.1085123807688602</v>
      </c>
      <c r="AH18" s="4">
        <f t="shared" si="9"/>
        <v>2.2414039598868603</v>
      </c>
      <c r="AI18" s="8">
        <f t="shared" si="10"/>
        <v>1.3302148569226322</v>
      </c>
      <c r="AJ18" s="8">
        <f t="shared" si="10"/>
        <v>2.6896847518642324</v>
      </c>
      <c r="AK18" s="35">
        <f t="shared" si="0"/>
        <v>1.0787166393679548</v>
      </c>
      <c r="AL18" s="35">
        <f t="shared" si="1"/>
        <v>2.2413988171766523</v>
      </c>
      <c r="AM18" s="35">
        <f t="shared" si="2"/>
        <v>1.11970509383378</v>
      </c>
      <c r="AN18" s="35">
        <f t="shared" si="3"/>
        <v>2.2412267767620171</v>
      </c>
    </row>
    <row r="19" spans="1:40" hidden="1" x14ac:dyDescent="0.25">
      <c r="A19" s="12" t="s">
        <v>26</v>
      </c>
      <c r="B19" s="4" t="s">
        <v>63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>
        <f t="shared" si="8"/>
        <v>0</v>
      </c>
      <c r="AH19" s="4">
        <f t="shared" si="9"/>
        <v>0</v>
      </c>
      <c r="AI19" s="8">
        <f t="shared" si="10"/>
        <v>0</v>
      </c>
      <c r="AJ19" s="8">
        <f t="shared" si="10"/>
        <v>0</v>
      </c>
      <c r="AK19" s="8"/>
      <c r="AL19" s="8"/>
      <c r="AM19" s="8"/>
      <c r="AN19" s="8"/>
    </row>
    <row r="20" spans="1:40" x14ac:dyDescent="0.25">
      <c r="A20" s="9" t="s">
        <v>53</v>
      </c>
      <c r="B20" s="4">
        <v>197.55199999999999</v>
      </c>
      <c r="C20" s="4">
        <v>138.773</v>
      </c>
      <c r="D20" s="4">
        <v>0</v>
      </c>
      <c r="E20" s="4">
        <v>197.649</v>
      </c>
      <c r="F20" s="4">
        <v>184.97</v>
      </c>
      <c r="G20" s="4">
        <v>0</v>
      </c>
      <c r="H20" s="4"/>
      <c r="I20" s="7">
        <f>Q20/B20</f>
        <v>0.87777395318700902</v>
      </c>
      <c r="J20" s="7">
        <f>R20/C20</f>
        <v>0.94025494872921966</v>
      </c>
      <c r="K20" s="7">
        <f>T20/E20</f>
        <v>1.6651235270605973</v>
      </c>
      <c r="L20" s="7">
        <f>U20/F20</f>
        <v>2.1628588419743742</v>
      </c>
      <c r="M20" s="8">
        <f>I20*1.2</f>
        <v>1.0533287438244108</v>
      </c>
      <c r="N20" s="8">
        <f>J20*1.2</f>
        <v>1.1283059384750636</v>
      </c>
      <c r="O20" s="8">
        <f>K20*1.2</f>
        <v>1.9981482324727167</v>
      </c>
      <c r="P20" s="8">
        <f>L20*1.2</f>
        <v>2.5954306103692488</v>
      </c>
      <c r="Q20" s="4">
        <v>173.40600000000001</v>
      </c>
      <c r="R20" s="4">
        <v>130.482</v>
      </c>
      <c r="S20" s="4">
        <v>0</v>
      </c>
      <c r="T20" s="4">
        <v>329.11</v>
      </c>
      <c r="U20" s="4">
        <v>400.06400000000002</v>
      </c>
      <c r="V20" s="4">
        <v>0</v>
      </c>
      <c r="W20" s="4">
        <v>1.169</v>
      </c>
      <c r="X20" s="4">
        <v>0.20300000000000001</v>
      </c>
      <c r="Y20" s="4">
        <v>0</v>
      </c>
      <c r="Z20" s="4">
        <v>1.1639999999999999</v>
      </c>
      <c r="AA20" s="4">
        <v>0.17499999999999999</v>
      </c>
      <c r="AB20" s="4"/>
      <c r="AC20" s="4">
        <f t="shared" si="4"/>
        <v>5.9174293350611491E-3</v>
      </c>
      <c r="AD20" s="4">
        <f t="shared" si="5"/>
        <v>5.889227873654812E-3</v>
      </c>
      <c r="AE20" s="4">
        <f t="shared" si="6"/>
        <v>1.4628205774898577E-3</v>
      </c>
      <c r="AF20" s="4">
        <f t="shared" si="7"/>
        <v>9.4609936746499425E-4</v>
      </c>
      <c r="AG20" s="4">
        <f t="shared" si="8"/>
        <v>0.88369138252207013</v>
      </c>
      <c r="AH20" s="4">
        <f t="shared" si="9"/>
        <v>1.6710127549342522</v>
      </c>
      <c r="AI20" s="8">
        <f t="shared" si="10"/>
        <v>1.0604296590264841</v>
      </c>
      <c r="AJ20" s="8">
        <f t="shared" si="10"/>
        <v>2.0052153059211024</v>
      </c>
      <c r="AK20" s="8">
        <f t="shared" si="0"/>
        <v>0.88369138252207025</v>
      </c>
      <c r="AL20" s="8">
        <f t="shared" si="1"/>
        <v>1.6710127549342522</v>
      </c>
      <c r="AM20" s="8">
        <f t="shared" si="2"/>
        <v>0.94171776930670958</v>
      </c>
      <c r="AN20" s="8">
        <f t="shared" si="3"/>
        <v>2.1638049413418394</v>
      </c>
    </row>
    <row r="21" spans="1:40" s="36" customFormat="1" x14ac:dyDescent="0.25">
      <c r="A21" s="33" t="s">
        <v>27</v>
      </c>
      <c r="B21" s="34">
        <v>27.053999999999998</v>
      </c>
      <c r="C21" s="34">
        <v>8.9260000000000002</v>
      </c>
      <c r="D21" s="34">
        <v>0</v>
      </c>
      <c r="E21" s="34">
        <v>24.202999999999999</v>
      </c>
      <c r="F21" s="34">
        <v>3.0680000000000001</v>
      </c>
      <c r="G21" s="34">
        <v>0</v>
      </c>
      <c r="H21" s="34"/>
      <c r="I21" s="34">
        <v>0.8</v>
      </c>
      <c r="J21" s="34">
        <v>0.8</v>
      </c>
      <c r="K21" s="34">
        <v>1.1399999999999999</v>
      </c>
      <c r="L21" s="34">
        <v>1.1399999999999999</v>
      </c>
      <c r="M21" s="34">
        <v>0.96</v>
      </c>
      <c r="N21" s="34">
        <v>0.96</v>
      </c>
      <c r="O21" s="34">
        <v>1.37</v>
      </c>
      <c r="P21" s="34">
        <v>1.37</v>
      </c>
      <c r="Q21" s="34">
        <v>20.622</v>
      </c>
      <c r="R21" s="34">
        <v>8.1769999999999996</v>
      </c>
      <c r="S21" s="34">
        <v>0</v>
      </c>
      <c r="T21" s="34">
        <v>26.148</v>
      </c>
      <c r="U21" s="34">
        <v>4.976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f t="shared" si="4"/>
        <v>0</v>
      </c>
      <c r="AD21" s="34">
        <f t="shared" si="5"/>
        <v>0</v>
      </c>
      <c r="AE21" s="34">
        <f t="shared" si="6"/>
        <v>0</v>
      </c>
      <c r="AF21" s="34">
        <f t="shared" si="7"/>
        <v>0</v>
      </c>
      <c r="AG21" s="4">
        <f t="shared" si="8"/>
        <v>0.8</v>
      </c>
      <c r="AH21" s="4">
        <f t="shared" si="9"/>
        <v>1.1399999999999999</v>
      </c>
      <c r="AI21" s="8">
        <f t="shared" si="10"/>
        <v>0.96</v>
      </c>
      <c r="AJ21" s="8">
        <f t="shared" si="10"/>
        <v>1.3679999999999999</v>
      </c>
      <c r="AK21" s="35">
        <f t="shared" si="0"/>
        <v>0.76225327123530717</v>
      </c>
      <c r="AL21" s="35">
        <f t="shared" si="1"/>
        <v>1.0803619386026526</v>
      </c>
      <c r="AM21" s="35">
        <f t="shared" si="2"/>
        <v>0.9160878332959892</v>
      </c>
      <c r="AN21" s="35">
        <f t="shared" si="3"/>
        <v>1.621903520208605</v>
      </c>
    </row>
    <row r="22" spans="1:40" x14ac:dyDescent="0.25">
      <c r="A22" s="12" t="s">
        <v>28</v>
      </c>
      <c r="B22" s="4">
        <v>86.745000000000005</v>
      </c>
      <c r="C22" s="4">
        <v>30.204999999999998</v>
      </c>
      <c r="D22" s="4">
        <v>1.0680000000000001</v>
      </c>
      <c r="E22" s="4">
        <v>75.878</v>
      </c>
      <c r="F22" s="4">
        <v>31.818999999999999</v>
      </c>
      <c r="G22" s="4">
        <v>0</v>
      </c>
      <c r="H22" s="4"/>
      <c r="I22" s="4">
        <v>1.1100000000000001</v>
      </c>
      <c r="J22" s="4">
        <v>1.1100000000000001</v>
      </c>
      <c r="K22" s="4">
        <v>1.42</v>
      </c>
      <c r="L22" s="4">
        <v>1.42</v>
      </c>
      <c r="M22" s="4">
        <v>1.3320000000000001</v>
      </c>
      <c r="N22" s="4">
        <v>1.3320000000000001</v>
      </c>
      <c r="O22" s="4">
        <v>1.704</v>
      </c>
      <c r="P22" s="4">
        <v>1.704</v>
      </c>
      <c r="Q22" s="4">
        <v>94.081999999999994</v>
      </c>
      <c r="R22" s="4">
        <v>32.622</v>
      </c>
      <c r="S22" s="4">
        <v>1.151</v>
      </c>
      <c r="T22" s="4">
        <v>104.221</v>
      </c>
      <c r="U22" s="4">
        <v>43.646000000000001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f t="shared" si="4"/>
        <v>0</v>
      </c>
      <c r="AD22" s="4">
        <f t="shared" si="5"/>
        <v>0</v>
      </c>
      <c r="AE22" s="4">
        <f t="shared" si="6"/>
        <v>0</v>
      </c>
      <c r="AF22" s="4">
        <f t="shared" si="7"/>
        <v>0</v>
      </c>
      <c r="AG22" s="4">
        <f t="shared" si="8"/>
        <v>1.1100000000000001</v>
      </c>
      <c r="AH22" s="4">
        <f t="shared" si="9"/>
        <v>1.42</v>
      </c>
      <c r="AI22" s="8">
        <f t="shared" si="10"/>
        <v>1.3320000000000001</v>
      </c>
      <c r="AJ22" s="8">
        <f t="shared" si="10"/>
        <v>1.704</v>
      </c>
      <c r="AK22" s="8">
        <f t="shared" si="0"/>
        <v>1.0845812438757276</v>
      </c>
      <c r="AL22" s="8">
        <f t="shared" si="1"/>
        <v>1.373533830622842</v>
      </c>
      <c r="AM22" s="8">
        <f t="shared" si="2"/>
        <v>1.080019864260884</v>
      </c>
      <c r="AN22" s="8">
        <f t="shared" si="3"/>
        <v>1.3716961563845502</v>
      </c>
    </row>
    <row r="23" spans="1:40" x14ac:dyDescent="0.25">
      <c r="A23" s="12" t="s">
        <v>48</v>
      </c>
      <c r="B23" s="4">
        <v>135.065</v>
      </c>
      <c r="C23" s="4">
        <v>67.221999999999994</v>
      </c>
      <c r="D23" s="4">
        <v>0</v>
      </c>
      <c r="E23" s="4">
        <v>130.928</v>
      </c>
      <c r="F23" s="4">
        <v>56.436</v>
      </c>
      <c r="G23" s="4">
        <v>0</v>
      </c>
      <c r="H23" s="4">
        <v>469.06099999999998</v>
      </c>
      <c r="I23" s="4">
        <f>ROUND((Q23/B23),3)</f>
        <v>0.76200000000000001</v>
      </c>
      <c r="J23" s="4">
        <f>ROUND((R23/C23),3)</f>
        <v>0.76200000000000001</v>
      </c>
      <c r="K23" s="4">
        <f>ROUND((T23/E23),3)</f>
        <v>1.2130000000000001</v>
      </c>
      <c r="L23" s="4">
        <f>ROUND((U23/F23),3)</f>
        <v>1.698</v>
      </c>
      <c r="M23" s="7">
        <f>I23*1.2</f>
        <v>0.91439999999999999</v>
      </c>
      <c r="N23" s="7">
        <f>J23*1.2</f>
        <v>0.91439999999999999</v>
      </c>
      <c r="O23" s="7">
        <f>K23*1.2</f>
        <v>1.4556</v>
      </c>
      <c r="P23" s="7">
        <f>L23*1.2</f>
        <v>2.0375999999999999</v>
      </c>
      <c r="Q23" s="4">
        <v>102.863</v>
      </c>
      <c r="R23" s="4">
        <v>51.212000000000003</v>
      </c>
      <c r="S23" s="4">
        <v>0</v>
      </c>
      <c r="T23" s="4">
        <v>158.81100000000001</v>
      </c>
      <c r="U23" s="4">
        <v>95.831999999999994</v>
      </c>
      <c r="V23" s="4">
        <v>0</v>
      </c>
      <c r="W23" s="4">
        <v>14.339</v>
      </c>
      <c r="X23" s="4">
        <v>11.497</v>
      </c>
      <c r="Y23" s="4">
        <v>0</v>
      </c>
      <c r="Z23" s="4">
        <v>13.798</v>
      </c>
      <c r="AA23" s="4">
        <v>9.2140000000000004</v>
      </c>
      <c r="AB23" s="4">
        <v>0</v>
      </c>
      <c r="AC23" s="4">
        <f t="shared" si="4"/>
        <v>0.10616369895976012</v>
      </c>
      <c r="AD23" s="4">
        <f t="shared" si="5"/>
        <v>0.10538616644262495</v>
      </c>
      <c r="AE23" s="4">
        <f t="shared" si="6"/>
        <v>0.17103031745559491</v>
      </c>
      <c r="AF23" s="4">
        <f t="shared" si="7"/>
        <v>0.16326458289035367</v>
      </c>
      <c r="AG23" s="4">
        <f t="shared" si="8"/>
        <v>0.86816369895976009</v>
      </c>
      <c r="AH23" s="4">
        <f t="shared" si="9"/>
        <v>1.3183861664426251</v>
      </c>
      <c r="AI23" s="8">
        <f t="shared" si="10"/>
        <v>1.041796438751712</v>
      </c>
      <c r="AJ23" s="8">
        <f t="shared" si="10"/>
        <v>1.58206339973115</v>
      </c>
      <c r="AK23" s="8">
        <f t="shared" si="0"/>
        <v>0.867745159737904</v>
      </c>
      <c r="AL23" s="8">
        <f t="shared" si="1"/>
        <v>1.3183505438103387</v>
      </c>
      <c r="AM23" s="8">
        <f t="shared" si="2"/>
        <v>0.93286424087352371</v>
      </c>
      <c r="AN23" s="8">
        <f t="shared" si="3"/>
        <v>1.8613296477425756</v>
      </c>
    </row>
    <row r="24" spans="1:40" s="36" customFormat="1" x14ac:dyDescent="0.25">
      <c r="A24" s="33" t="s">
        <v>76</v>
      </c>
      <c r="B24" s="34">
        <v>65.808000000000007</v>
      </c>
      <c r="C24" s="34">
        <v>30.744</v>
      </c>
      <c r="D24" s="34">
        <v>0</v>
      </c>
      <c r="E24" s="34">
        <v>62.63</v>
      </c>
      <c r="F24" s="34">
        <v>20.655000000000001</v>
      </c>
      <c r="G24" s="34"/>
      <c r="H24" s="34"/>
      <c r="I24" s="34">
        <v>0.89</v>
      </c>
      <c r="J24" s="34">
        <v>1.28</v>
      </c>
      <c r="K24" s="34">
        <v>0.89</v>
      </c>
      <c r="L24" s="34">
        <v>1.28</v>
      </c>
      <c r="M24" s="34">
        <v>1.0680000000000001</v>
      </c>
      <c r="N24" s="34">
        <v>1.536</v>
      </c>
      <c r="O24" s="34">
        <v>1.0680000000000001</v>
      </c>
      <c r="P24" s="34">
        <v>1.536</v>
      </c>
      <c r="Q24" s="34">
        <v>58.569000000000003</v>
      </c>
      <c r="R24" s="34">
        <v>39.351999999999997</v>
      </c>
      <c r="S24" s="34">
        <v>0</v>
      </c>
      <c r="T24" s="34">
        <v>56.006</v>
      </c>
      <c r="U24" s="34">
        <v>30.353000000000002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f t="shared" si="4"/>
        <v>0</v>
      </c>
      <c r="AD24" s="34">
        <f t="shared" si="5"/>
        <v>0</v>
      </c>
      <c r="AE24" s="34">
        <f t="shared" si="6"/>
        <v>0</v>
      </c>
      <c r="AF24" s="34">
        <f t="shared" si="7"/>
        <v>0</v>
      </c>
      <c r="AG24" s="4">
        <f t="shared" si="8"/>
        <v>0.89</v>
      </c>
      <c r="AH24" s="4">
        <f t="shared" si="9"/>
        <v>0.89</v>
      </c>
      <c r="AI24" s="8">
        <f t="shared" si="10"/>
        <v>1.0680000000000001</v>
      </c>
      <c r="AJ24" s="8">
        <f t="shared" si="10"/>
        <v>1.0680000000000001</v>
      </c>
      <c r="AK24" s="35">
        <f t="shared" si="0"/>
        <v>0.88999817651349378</v>
      </c>
      <c r="AL24" s="35">
        <f t="shared" si="1"/>
        <v>0.8942359891425834</v>
      </c>
      <c r="AM24" s="35">
        <f t="shared" si="2"/>
        <v>1.2799895914650012</v>
      </c>
      <c r="AN24" s="35">
        <f t="shared" si="3"/>
        <v>1.469523117889131</v>
      </c>
    </row>
    <row r="25" spans="1:40" x14ac:dyDescent="0.25">
      <c r="A25" s="12" t="s">
        <v>75</v>
      </c>
      <c r="B25" s="4">
        <v>583.51300000000003</v>
      </c>
      <c r="C25" s="4">
        <v>489.33699999999999</v>
      </c>
      <c r="D25" s="4">
        <v>0</v>
      </c>
      <c r="E25" s="4">
        <v>571.53099999999995</v>
      </c>
      <c r="F25" s="4">
        <v>513.67399999999998</v>
      </c>
      <c r="G25" s="4">
        <v>0</v>
      </c>
      <c r="H25" s="4"/>
      <c r="I25" s="4">
        <v>0.75</v>
      </c>
      <c r="J25" s="4">
        <v>0.75</v>
      </c>
      <c r="K25" s="4">
        <v>1.24</v>
      </c>
      <c r="L25" s="4">
        <v>1.24</v>
      </c>
      <c r="M25" s="4">
        <v>0.9</v>
      </c>
      <c r="N25" s="4">
        <v>0.9</v>
      </c>
      <c r="O25" s="4">
        <v>1.49</v>
      </c>
      <c r="P25" s="4">
        <v>1.49</v>
      </c>
      <c r="Q25" s="4">
        <v>441.22699999999998</v>
      </c>
      <c r="R25" s="4">
        <v>321.84500000000003</v>
      </c>
      <c r="S25" s="4">
        <v>0</v>
      </c>
      <c r="T25" s="4">
        <v>703.88400000000001</v>
      </c>
      <c r="U25" s="4">
        <v>570.30499999999995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f t="shared" si="4"/>
        <v>0</v>
      </c>
      <c r="AD25" s="4">
        <f t="shared" si="5"/>
        <v>0</v>
      </c>
      <c r="AE25" s="4">
        <f t="shared" si="6"/>
        <v>0</v>
      </c>
      <c r="AF25" s="4">
        <f t="shared" si="7"/>
        <v>0</v>
      </c>
      <c r="AG25" s="4">
        <f t="shared" si="8"/>
        <v>0.75</v>
      </c>
      <c r="AH25" s="4">
        <f t="shared" si="9"/>
        <v>1.24</v>
      </c>
      <c r="AI25" s="8">
        <f t="shared" si="10"/>
        <v>0.89999999999999991</v>
      </c>
      <c r="AJ25" s="8">
        <f t="shared" si="10"/>
        <v>1.488</v>
      </c>
      <c r="AK25" s="8">
        <f t="shared" si="0"/>
        <v>0.75615624673314896</v>
      </c>
      <c r="AL25" s="8">
        <f t="shared" si="1"/>
        <v>1.2315762399589876</v>
      </c>
      <c r="AM25" s="8">
        <f t="shared" si="2"/>
        <v>0.65771646125267458</v>
      </c>
      <c r="AN25" s="8">
        <f t="shared" si="3"/>
        <v>1.1102469659745284</v>
      </c>
    </row>
    <row r="26" spans="1:40" x14ac:dyDescent="0.25">
      <c r="A26" s="12" t="s">
        <v>30</v>
      </c>
      <c r="B26" s="4">
        <v>34.863</v>
      </c>
      <c r="C26" s="4">
        <v>12.739000000000001</v>
      </c>
      <c r="D26" s="4">
        <v>0</v>
      </c>
      <c r="E26" s="4">
        <v>41.622</v>
      </c>
      <c r="F26" s="4">
        <v>103.999</v>
      </c>
      <c r="G26" s="4">
        <v>0</v>
      </c>
      <c r="H26" s="4"/>
      <c r="I26" s="4">
        <v>0.95</v>
      </c>
      <c r="J26" s="4">
        <v>1.05</v>
      </c>
      <c r="K26" s="4">
        <v>1.2</v>
      </c>
      <c r="L26" s="4">
        <v>1.35</v>
      </c>
      <c r="M26" s="4">
        <v>1.1399999999999999</v>
      </c>
      <c r="N26" s="4">
        <v>1.26</v>
      </c>
      <c r="O26" s="4">
        <v>1.44</v>
      </c>
      <c r="P26" s="4">
        <v>1.62</v>
      </c>
      <c r="Q26" s="4">
        <v>33.119</v>
      </c>
      <c r="R26" s="4">
        <v>13.375999999999999</v>
      </c>
      <c r="S26" s="4">
        <v>0</v>
      </c>
      <c r="T26" s="4">
        <v>49.945999999999998</v>
      </c>
      <c r="U26" s="4">
        <v>151.82400000000001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f t="shared" si="4"/>
        <v>0</v>
      </c>
      <c r="AD26" s="4">
        <f t="shared" si="5"/>
        <v>0</v>
      </c>
      <c r="AE26" s="4">
        <f t="shared" si="6"/>
        <v>0</v>
      </c>
      <c r="AF26" s="4">
        <f t="shared" si="7"/>
        <v>0</v>
      </c>
      <c r="AG26" s="4">
        <f t="shared" si="8"/>
        <v>0.95</v>
      </c>
      <c r="AH26" s="4">
        <f t="shared" si="9"/>
        <v>1.2</v>
      </c>
      <c r="AI26" s="8">
        <f t="shared" si="10"/>
        <v>1.1399999999999999</v>
      </c>
      <c r="AJ26" s="8">
        <f t="shared" si="10"/>
        <v>1.44</v>
      </c>
      <c r="AK26" s="8">
        <f>(Q26+W26)/B26</f>
        <v>0.94997561885093085</v>
      </c>
      <c r="AL26" s="8">
        <f>(T26+Z26)/E26</f>
        <v>1.199990389697756</v>
      </c>
      <c r="AM26" s="8">
        <f>(R26+X26)/C26</f>
        <v>1.0500039249548629</v>
      </c>
      <c r="AN26" s="8">
        <f>(U26+V26+AA26+AB26)/(F26+G26)</f>
        <v>1.4598601909633748</v>
      </c>
    </row>
    <row r="27" spans="1:40" s="36" customFormat="1" x14ac:dyDescent="0.25">
      <c r="A27" s="33" t="s">
        <v>31</v>
      </c>
      <c r="B27" s="34">
        <v>86.088999999999999</v>
      </c>
      <c r="C27" s="34">
        <v>29.715</v>
      </c>
      <c r="D27" s="34">
        <v>1.278</v>
      </c>
      <c r="E27" s="34">
        <v>82.031999999999996</v>
      </c>
      <c r="F27" s="34">
        <v>161.767</v>
      </c>
      <c r="G27" s="34">
        <v>6.4000000000000001E-2</v>
      </c>
      <c r="H27" s="34"/>
      <c r="I27" s="34">
        <v>0.62</v>
      </c>
      <c r="J27" s="34">
        <v>0.9</v>
      </c>
      <c r="K27" s="34">
        <v>1.22</v>
      </c>
      <c r="L27" s="34">
        <v>1.38</v>
      </c>
      <c r="M27" s="34">
        <f>I27*1.2</f>
        <v>0.74399999999999999</v>
      </c>
      <c r="N27" s="34">
        <f>J27*1.2</f>
        <v>1.08</v>
      </c>
      <c r="O27" s="34">
        <f>K27*1.2</f>
        <v>1.464</v>
      </c>
      <c r="P27" s="34">
        <f>L27*1.2</f>
        <v>1.6559999999999999</v>
      </c>
      <c r="Q27" s="34">
        <v>53.636000000000003</v>
      </c>
      <c r="R27" s="34">
        <v>26.614999999999998</v>
      </c>
      <c r="S27" s="34">
        <v>1.1499999999999999</v>
      </c>
      <c r="T27" s="34">
        <v>100.179</v>
      </c>
      <c r="U27" s="34">
        <v>239.465</v>
      </c>
      <c r="V27" s="34">
        <v>8.7999999999999995E-2</v>
      </c>
      <c r="W27" s="34"/>
      <c r="X27" s="34"/>
      <c r="Y27" s="34"/>
      <c r="Z27" s="34"/>
      <c r="AA27" s="34"/>
      <c r="AB27" s="34"/>
      <c r="AC27" s="34">
        <f t="shared" si="4"/>
        <v>0</v>
      </c>
      <c r="AD27" s="34">
        <f t="shared" si="5"/>
        <v>0</v>
      </c>
      <c r="AE27" s="34">
        <f t="shared" si="6"/>
        <v>0</v>
      </c>
      <c r="AF27" s="34">
        <f t="shared" si="7"/>
        <v>0</v>
      </c>
      <c r="AG27" s="4">
        <f t="shared" si="8"/>
        <v>0.62</v>
      </c>
      <c r="AH27" s="4">
        <f t="shared" si="9"/>
        <v>1.22</v>
      </c>
      <c r="AI27" s="8">
        <f t="shared" si="10"/>
        <v>0.74399999999999999</v>
      </c>
      <c r="AJ27" s="8">
        <f t="shared" si="10"/>
        <v>1.464</v>
      </c>
      <c r="AK27" s="35">
        <f t="shared" ref="AK27:AK43" si="11">(Q27+W27)/B27</f>
        <v>0.62302965535666577</v>
      </c>
      <c r="AL27" s="35">
        <f t="shared" ref="AL27:AL43" si="12">(T27+Z27)/E27</f>
        <v>1.221218548858982</v>
      </c>
      <c r="AM27" s="35">
        <f t="shared" ref="AM27:AM43" si="13">(R27+X27)/C27</f>
        <v>0.89567558472152109</v>
      </c>
      <c r="AN27" s="35">
        <f t="shared" ref="AN27:AN43" si="14">(U27+V27+AA27+AB27)/(F27+G27)</f>
        <v>1.4802664508036163</v>
      </c>
    </row>
    <row r="28" spans="1:40" x14ac:dyDescent="0.25">
      <c r="A28" s="9" t="s">
        <v>55</v>
      </c>
      <c r="B28" s="4">
        <v>202.804</v>
      </c>
      <c r="C28" s="4">
        <v>88.013999999999996</v>
      </c>
      <c r="D28" s="4">
        <v>0</v>
      </c>
      <c r="E28" s="4">
        <v>201.33500000000001</v>
      </c>
      <c r="F28" s="4">
        <v>364.75099999999998</v>
      </c>
      <c r="G28" s="4">
        <v>0</v>
      </c>
      <c r="H28" s="4"/>
      <c r="I28" s="4">
        <v>0.76400000000000001</v>
      </c>
      <c r="J28" s="4">
        <v>0.76400000000000001</v>
      </c>
      <c r="K28" s="4">
        <v>0.64500000000000002</v>
      </c>
      <c r="L28" s="4">
        <v>0.64500000000000002</v>
      </c>
      <c r="M28" s="4">
        <v>0.91700000000000004</v>
      </c>
      <c r="N28" s="4">
        <v>0.91700000000000004</v>
      </c>
      <c r="O28" s="4">
        <v>0.77400000000000002</v>
      </c>
      <c r="P28" s="4">
        <v>0.77400000000000002</v>
      </c>
      <c r="Q28" s="4">
        <v>154.94200000000001</v>
      </c>
      <c r="R28" s="4">
        <v>67.242999999999995</v>
      </c>
      <c r="S28" s="4">
        <v>0</v>
      </c>
      <c r="T28" s="4">
        <v>129.86099999999999</v>
      </c>
      <c r="U28" s="4">
        <v>235.26400000000001</v>
      </c>
      <c r="V28" s="4">
        <v>0</v>
      </c>
      <c r="W28" s="4"/>
      <c r="X28" s="4"/>
      <c r="Y28" s="4"/>
      <c r="Z28" s="4"/>
      <c r="AA28" s="4"/>
      <c r="AB28" s="4"/>
      <c r="AC28" s="4">
        <f t="shared" si="4"/>
        <v>0</v>
      </c>
      <c r="AD28" s="4">
        <f t="shared" si="5"/>
        <v>0</v>
      </c>
      <c r="AE28" s="4">
        <f t="shared" si="6"/>
        <v>0</v>
      </c>
      <c r="AF28" s="4">
        <f t="shared" si="7"/>
        <v>0</v>
      </c>
      <c r="AG28" s="4">
        <f t="shared" si="8"/>
        <v>0.76400000000000001</v>
      </c>
      <c r="AH28" s="4">
        <f t="shared" si="9"/>
        <v>0.64500000000000002</v>
      </c>
      <c r="AI28" s="8">
        <f t="shared" si="10"/>
        <v>0.91679999999999995</v>
      </c>
      <c r="AJ28" s="8">
        <f t="shared" si="10"/>
        <v>0.77400000000000002</v>
      </c>
      <c r="AK28" s="8">
        <f t="shared" si="11"/>
        <v>0.76399873769748139</v>
      </c>
      <c r="AL28" s="8">
        <f t="shared" si="12"/>
        <v>0.64499962748652739</v>
      </c>
      <c r="AM28" s="8">
        <f t="shared" si="13"/>
        <v>0.76400345399595515</v>
      </c>
      <c r="AN28" s="8">
        <f t="shared" si="14"/>
        <v>0.64499891706945289</v>
      </c>
    </row>
    <row r="29" spans="1:40" x14ac:dyDescent="0.25">
      <c r="A29" s="12" t="s">
        <v>32</v>
      </c>
      <c r="B29" s="4">
        <v>82.738</v>
      </c>
      <c r="C29" s="4">
        <v>47.920999999999999</v>
      </c>
      <c r="D29" s="4">
        <v>0</v>
      </c>
      <c r="E29" s="4">
        <v>78.588999999999999</v>
      </c>
      <c r="F29" s="4">
        <v>75.173000000000002</v>
      </c>
      <c r="G29" s="4">
        <v>0</v>
      </c>
      <c r="H29" s="4"/>
      <c r="I29" s="4">
        <v>0.71</v>
      </c>
      <c r="J29" s="4">
        <v>0.71</v>
      </c>
      <c r="K29" s="4">
        <v>0.94</v>
      </c>
      <c r="L29" s="4">
        <v>0.94</v>
      </c>
      <c r="M29" s="4">
        <v>0.85</v>
      </c>
      <c r="N29" s="4">
        <v>0.85</v>
      </c>
      <c r="O29" s="4">
        <v>1.1299999999999999</v>
      </c>
      <c r="P29" s="4">
        <v>1.1299999999999999</v>
      </c>
      <c r="Q29" s="4">
        <v>60.081000000000003</v>
      </c>
      <c r="R29" s="4">
        <v>34.343000000000004</v>
      </c>
      <c r="S29" s="4">
        <v>0</v>
      </c>
      <c r="T29" s="4">
        <v>71.887</v>
      </c>
      <c r="U29" s="4">
        <v>70.387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f t="shared" si="4"/>
        <v>0</v>
      </c>
      <c r="AD29" s="4">
        <f t="shared" si="5"/>
        <v>0</v>
      </c>
      <c r="AE29" s="4">
        <f t="shared" si="6"/>
        <v>0</v>
      </c>
      <c r="AF29" s="4">
        <f t="shared" si="7"/>
        <v>0</v>
      </c>
      <c r="AG29" s="4">
        <f t="shared" si="8"/>
        <v>0.71</v>
      </c>
      <c r="AH29" s="4">
        <f t="shared" si="9"/>
        <v>0.94</v>
      </c>
      <c r="AI29" s="8">
        <f t="shared" si="10"/>
        <v>0.85199999999999998</v>
      </c>
      <c r="AJ29" s="8">
        <f t="shared" si="10"/>
        <v>1.1279999999999999</v>
      </c>
      <c r="AK29" s="8">
        <f t="shared" si="11"/>
        <v>0.72615968478812642</v>
      </c>
      <c r="AL29" s="8">
        <f t="shared" si="12"/>
        <v>0.91472088969194165</v>
      </c>
      <c r="AM29" s="8">
        <f t="shared" si="13"/>
        <v>0.71665866739007955</v>
      </c>
      <c r="AN29" s="8">
        <f t="shared" si="14"/>
        <v>0.93633352400462933</v>
      </c>
    </row>
    <row r="30" spans="1:40" s="36" customFormat="1" x14ac:dyDescent="0.25">
      <c r="A30" s="33" t="s">
        <v>33</v>
      </c>
      <c r="B30" s="34">
        <v>64.039000000000001</v>
      </c>
      <c r="C30" s="34">
        <v>43.48</v>
      </c>
      <c r="D30" s="34"/>
      <c r="E30" s="34">
        <v>50.304000000000002</v>
      </c>
      <c r="F30" s="34">
        <v>116.218</v>
      </c>
      <c r="G30" s="34"/>
      <c r="H30" s="34"/>
      <c r="I30" s="34">
        <v>1.1399999999999999</v>
      </c>
      <c r="J30" s="34">
        <v>1.29</v>
      </c>
      <c r="K30" s="34">
        <v>1.1399999999999999</v>
      </c>
      <c r="L30" s="34">
        <v>2</v>
      </c>
      <c r="M30" s="34">
        <v>1.3680000000000001</v>
      </c>
      <c r="N30" s="34">
        <v>1.548</v>
      </c>
      <c r="O30" s="34">
        <v>1.3680000000000001</v>
      </c>
      <c r="P30" s="34">
        <v>2.4</v>
      </c>
      <c r="Q30" s="34">
        <v>72.759</v>
      </c>
      <c r="R30" s="34">
        <v>56.183</v>
      </c>
      <c r="S30" s="34"/>
      <c r="T30" s="34">
        <v>57.56</v>
      </c>
      <c r="U30" s="34">
        <v>232.012</v>
      </c>
      <c r="V30" s="34"/>
      <c r="W30" s="34"/>
      <c r="X30" s="34"/>
      <c r="Y30" s="34"/>
      <c r="Z30" s="34"/>
      <c r="AA30" s="34"/>
      <c r="AB30" s="34"/>
      <c r="AC30" s="34">
        <v>0</v>
      </c>
      <c r="AD30" s="34">
        <v>0</v>
      </c>
      <c r="AE30" s="34">
        <v>0</v>
      </c>
      <c r="AF30" s="34">
        <v>0</v>
      </c>
      <c r="AG30" s="4">
        <f t="shared" si="8"/>
        <v>1.1399999999999999</v>
      </c>
      <c r="AH30" s="4">
        <f t="shared" si="9"/>
        <v>1.1399999999999999</v>
      </c>
      <c r="AI30" s="8">
        <f t="shared" si="10"/>
        <v>1.3679999999999999</v>
      </c>
      <c r="AJ30" s="8">
        <f t="shared" si="10"/>
        <v>1.3679999999999999</v>
      </c>
      <c r="AK30" s="35">
        <f t="shared" si="11"/>
        <v>1.1361670232202252</v>
      </c>
      <c r="AL30" s="35">
        <f t="shared" si="12"/>
        <v>1.1442430025445292</v>
      </c>
      <c r="AM30" s="35">
        <f t="shared" si="13"/>
        <v>1.2921573137074518</v>
      </c>
      <c r="AN30" s="35">
        <f t="shared" si="14"/>
        <v>1.9963516839043864</v>
      </c>
    </row>
    <row r="31" spans="1:40" x14ac:dyDescent="0.25">
      <c r="A31" s="12" t="s">
        <v>34</v>
      </c>
      <c r="B31" s="4">
        <v>279.01499999999999</v>
      </c>
      <c r="C31" s="4">
        <v>35.755000000000003</v>
      </c>
      <c r="D31" s="4">
        <v>0</v>
      </c>
      <c r="E31" s="4">
        <v>278.822</v>
      </c>
      <c r="F31" s="4">
        <v>89.075999999999993</v>
      </c>
      <c r="G31" s="4">
        <v>0</v>
      </c>
      <c r="H31" s="4">
        <v>331.53100000000001</v>
      </c>
      <c r="I31" s="4">
        <v>0.77</v>
      </c>
      <c r="J31" s="4">
        <v>0.89</v>
      </c>
      <c r="K31" s="4">
        <v>0.59</v>
      </c>
      <c r="L31" s="4">
        <v>0.75</v>
      </c>
      <c r="M31" s="4">
        <v>0.92400000000000004</v>
      </c>
      <c r="N31" s="4">
        <v>1.0680000000000001</v>
      </c>
      <c r="O31" s="4">
        <v>0.70799999999999996</v>
      </c>
      <c r="P31" s="4">
        <v>0.9</v>
      </c>
      <c r="Q31" s="4">
        <v>212.327</v>
      </c>
      <c r="R31" s="4">
        <v>31.821999999999999</v>
      </c>
      <c r="S31" s="4">
        <v>0</v>
      </c>
      <c r="T31" s="4">
        <v>162.58099999999999</v>
      </c>
      <c r="U31" s="4">
        <v>76.38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f t="shared" si="4"/>
        <v>0</v>
      </c>
      <c r="AD31" s="4">
        <f t="shared" si="5"/>
        <v>0</v>
      </c>
      <c r="AE31" s="4">
        <f t="shared" si="6"/>
        <v>0</v>
      </c>
      <c r="AF31" s="4">
        <f t="shared" si="7"/>
        <v>0</v>
      </c>
      <c r="AG31" s="4">
        <f t="shared" si="8"/>
        <v>0.77</v>
      </c>
      <c r="AH31" s="4">
        <f t="shared" si="9"/>
        <v>0.59</v>
      </c>
      <c r="AI31" s="8">
        <f t="shared" si="10"/>
        <v>0.92399999999999993</v>
      </c>
      <c r="AJ31" s="8">
        <f t="shared" si="10"/>
        <v>0.70799999999999996</v>
      </c>
      <c r="AK31" s="8">
        <f t="shared" si="11"/>
        <v>0.76098776051466765</v>
      </c>
      <c r="AL31" s="8">
        <f t="shared" si="12"/>
        <v>0.58309961193879967</v>
      </c>
      <c r="AM31" s="8">
        <f t="shared" si="13"/>
        <v>0.89000139840581727</v>
      </c>
      <c r="AN31" s="8">
        <f t="shared" si="14"/>
        <v>0.85747002559612018</v>
      </c>
    </row>
    <row r="32" spans="1:40" x14ac:dyDescent="0.25">
      <c r="A32" s="12" t="s">
        <v>35</v>
      </c>
      <c r="B32" s="4">
        <v>85.986000000000004</v>
      </c>
      <c r="C32" s="4">
        <v>22.3</v>
      </c>
      <c r="D32" s="4">
        <v>0</v>
      </c>
      <c r="E32" s="4">
        <v>74.53</v>
      </c>
      <c r="F32" s="4">
        <v>21.016999999999999</v>
      </c>
      <c r="G32" s="4">
        <v>0</v>
      </c>
      <c r="H32" s="4">
        <v>87.019000000000005</v>
      </c>
      <c r="I32" s="4">
        <v>0.89</v>
      </c>
      <c r="J32" s="4">
        <v>1.69</v>
      </c>
      <c r="K32" s="4">
        <v>1.32</v>
      </c>
      <c r="L32" s="4">
        <v>2.5299999999999998</v>
      </c>
      <c r="M32" s="4">
        <v>1.0680000000000001</v>
      </c>
      <c r="N32" s="4">
        <v>2.028</v>
      </c>
      <c r="O32" s="4">
        <v>1.5840000000000001</v>
      </c>
      <c r="P32" s="4">
        <v>3.036</v>
      </c>
      <c r="Q32" s="4">
        <v>78.753</v>
      </c>
      <c r="R32" s="4">
        <v>34.359000000000002</v>
      </c>
      <c r="S32" s="4"/>
      <c r="T32" s="4">
        <v>101.633</v>
      </c>
      <c r="U32" s="4">
        <v>48.17</v>
      </c>
      <c r="V32" s="4"/>
      <c r="W32" s="4"/>
      <c r="X32" s="4"/>
      <c r="Y32" s="4"/>
      <c r="Z32" s="4"/>
      <c r="AA32" s="4"/>
      <c r="AB32" s="4"/>
      <c r="AC32" s="4">
        <f t="shared" si="4"/>
        <v>0</v>
      </c>
      <c r="AD32" s="4">
        <f t="shared" si="5"/>
        <v>0</v>
      </c>
      <c r="AE32" s="4">
        <f t="shared" si="6"/>
        <v>0</v>
      </c>
      <c r="AF32" s="4">
        <f t="shared" si="7"/>
        <v>0</v>
      </c>
      <c r="AG32" s="4">
        <f t="shared" si="8"/>
        <v>0.89</v>
      </c>
      <c r="AH32" s="4">
        <f t="shared" si="9"/>
        <v>1.32</v>
      </c>
      <c r="AI32" s="8">
        <f t="shared" si="10"/>
        <v>1.0680000000000001</v>
      </c>
      <c r="AJ32" s="8">
        <f t="shared" si="10"/>
        <v>1.5840000000000001</v>
      </c>
      <c r="AK32" s="8">
        <f t="shared" si="11"/>
        <v>0.91588165515316444</v>
      </c>
      <c r="AL32" s="8">
        <f t="shared" si="12"/>
        <v>1.3636522205823158</v>
      </c>
      <c r="AM32" s="8">
        <f t="shared" si="13"/>
        <v>1.540762331838565</v>
      </c>
      <c r="AN32" s="8">
        <f t="shared" si="14"/>
        <v>2.2919541323690349</v>
      </c>
    </row>
    <row r="33" spans="1:40" s="36" customFormat="1" x14ac:dyDescent="0.25">
      <c r="A33" s="33" t="s">
        <v>36</v>
      </c>
      <c r="B33" s="34">
        <v>6860</v>
      </c>
      <c r="C33" s="34">
        <v>2735</v>
      </c>
      <c r="D33" s="34">
        <v>0</v>
      </c>
      <c r="E33" s="34">
        <v>6832</v>
      </c>
      <c r="F33" s="34">
        <v>5116</v>
      </c>
      <c r="G33" s="34">
        <v>0</v>
      </c>
      <c r="H33" s="34">
        <v>10903</v>
      </c>
      <c r="I33" s="34">
        <v>0.95</v>
      </c>
      <c r="J33" s="34">
        <v>2.3199999999999998</v>
      </c>
      <c r="K33" s="34">
        <v>0.78</v>
      </c>
      <c r="L33" s="34">
        <v>1.72</v>
      </c>
      <c r="M33" s="34">
        <v>1.1399999999999999</v>
      </c>
      <c r="N33" s="34">
        <v>2.78</v>
      </c>
      <c r="O33" s="34">
        <v>0.94</v>
      </c>
      <c r="P33" s="34">
        <v>2.06</v>
      </c>
      <c r="Q33" s="34">
        <v>6517</v>
      </c>
      <c r="R33" s="34">
        <v>5806</v>
      </c>
      <c r="S33" s="34">
        <v>0</v>
      </c>
      <c r="T33" s="34">
        <v>5329</v>
      </c>
      <c r="U33" s="34">
        <v>7493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f t="shared" si="4"/>
        <v>0</v>
      </c>
      <c r="AD33" s="34">
        <f t="shared" si="5"/>
        <v>0</v>
      </c>
      <c r="AE33" s="34">
        <f t="shared" si="6"/>
        <v>0</v>
      </c>
      <c r="AF33" s="34">
        <f t="shared" si="7"/>
        <v>0</v>
      </c>
      <c r="AG33" s="4">
        <f t="shared" si="8"/>
        <v>0.95</v>
      </c>
      <c r="AH33" s="4">
        <f t="shared" si="9"/>
        <v>0.78</v>
      </c>
      <c r="AI33" s="8">
        <f t="shared" si="10"/>
        <v>1.1399999999999999</v>
      </c>
      <c r="AJ33" s="8">
        <f t="shared" si="10"/>
        <v>0.93599999999999994</v>
      </c>
      <c r="AK33" s="35">
        <f t="shared" si="11"/>
        <v>0.95</v>
      </c>
      <c r="AL33" s="35">
        <f t="shared" si="12"/>
        <v>0.78000585480093676</v>
      </c>
      <c r="AM33" s="35">
        <f t="shared" si="13"/>
        <v>2.122851919561243</v>
      </c>
      <c r="AN33" s="35">
        <f t="shared" si="14"/>
        <v>1.4646207974980454</v>
      </c>
    </row>
    <row r="34" spans="1:40" x14ac:dyDescent="0.25">
      <c r="A34" s="12" t="s">
        <v>37</v>
      </c>
      <c r="B34" s="4">
        <v>63.982999999999997</v>
      </c>
      <c r="C34" s="4">
        <v>39.924999999999997</v>
      </c>
      <c r="D34" s="4">
        <v>0</v>
      </c>
      <c r="E34" s="4">
        <v>56.715000000000003</v>
      </c>
      <c r="F34" s="4">
        <v>39.075000000000003</v>
      </c>
      <c r="G34" s="4">
        <v>0</v>
      </c>
      <c r="H34" s="4"/>
      <c r="I34" s="4">
        <v>0.89</v>
      </c>
      <c r="J34" s="4">
        <v>1.05</v>
      </c>
      <c r="K34" s="4">
        <v>1.1299999999999999</v>
      </c>
      <c r="L34" s="4">
        <v>1.33</v>
      </c>
      <c r="M34" s="4">
        <v>1.07</v>
      </c>
      <c r="N34" s="4">
        <v>1.26</v>
      </c>
      <c r="O34" s="4">
        <v>1.35</v>
      </c>
      <c r="P34" s="4">
        <v>1.59</v>
      </c>
      <c r="Q34" s="4">
        <v>57.072000000000003</v>
      </c>
      <c r="R34" s="4">
        <v>41.920999999999999</v>
      </c>
      <c r="S34" s="4">
        <v>0</v>
      </c>
      <c r="T34" s="4">
        <v>63.807000000000002</v>
      </c>
      <c r="U34" s="4">
        <v>51.774999999999999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f t="shared" si="4"/>
        <v>0</v>
      </c>
      <c r="AD34" s="4">
        <f t="shared" si="5"/>
        <v>0</v>
      </c>
      <c r="AE34" s="4">
        <f t="shared" si="6"/>
        <v>0</v>
      </c>
      <c r="AF34" s="4">
        <f t="shared" si="7"/>
        <v>0</v>
      </c>
      <c r="AG34" s="4">
        <f t="shared" si="8"/>
        <v>0.89</v>
      </c>
      <c r="AH34" s="4">
        <f t="shared" si="9"/>
        <v>1.1299999999999999</v>
      </c>
      <c r="AI34" s="8">
        <f t="shared" si="10"/>
        <v>1.0680000000000001</v>
      </c>
      <c r="AJ34" s="8">
        <f t="shared" si="10"/>
        <v>1.3559999999999999</v>
      </c>
      <c r="AK34" s="8">
        <f t="shared" si="11"/>
        <v>0.89198693402935159</v>
      </c>
      <c r="AL34" s="8">
        <f t="shared" si="12"/>
        <v>1.125046284051838</v>
      </c>
      <c r="AM34" s="8">
        <f t="shared" si="13"/>
        <v>1.0499937382592361</v>
      </c>
      <c r="AN34" s="8">
        <f t="shared" si="14"/>
        <v>1.3250159948816378</v>
      </c>
    </row>
    <row r="35" spans="1:40" x14ac:dyDescent="0.25">
      <c r="A35" s="12" t="s">
        <v>38</v>
      </c>
      <c r="B35" s="7">
        <v>1423.1279999999999</v>
      </c>
      <c r="C35" s="4">
        <v>744.68799999999999</v>
      </c>
      <c r="D35" s="4">
        <v>0</v>
      </c>
      <c r="E35" s="4">
        <v>1425.3440000000001</v>
      </c>
      <c r="F35" s="4">
        <v>959.87400000000002</v>
      </c>
      <c r="G35" s="4">
        <v>0</v>
      </c>
      <c r="H35" s="4">
        <v>1802.748</v>
      </c>
      <c r="I35" s="4">
        <v>0.57999999999999996</v>
      </c>
      <c r="J35" s="4">
        <v>0.57999999999999996</v>
      </c>
      <c r="K35" s="4">
        <v>1</v>
      </c>
      <c r="L35" s="4">
        <v>1</v>
      </c>
      <c r="M35" s="4">
        <v>0.69599999999999995</v>
      </c>
      <c r="N35" s="4">
        <v>0.69599999999999995</v>
      </c>
      <c r="O35" s="4">
        <v>1.2</v>
      </c>
      <c r="P35" s="4">
        <v>1.2</v>
      </c>
      <c r="Q35" s="4">
        <v>826.00599999999997</v>
      </c>
      <c r="R35" s="4">
        <v>432.24200000000002</v>
      </c>
      <c r="S35" s="4">
        <v>0</v>
      </c>
      <c r="T35" s="4">
        <v>1425.355</v>
      </c>
      <c r="U35" s="4">
        <v>1272.337</v>
      </c>
      <c r="V35" s="4"/>
      <c r="W35" s="4"/>
      <c r="X35" s="4"/>
      <c r="Y35" s="4"/>
      <c r="Z35" s="4"/>
      <c r="AA35" s="4"/>
      <c r="AB35" s="4"/>
      <c r="AC35" s="4">
        <f t="shared" si="4"/>
        <v>0</v>
      </c>
      <c r="AD35" s="4">
        <f t="shared" si="5"/>
        <v>0</v>
      </c>
      <c r="AE35" s="4">
        <f t="shared" si="6"/>
        <v>0</v>
      </c>
      <c r="AF35" s="4">
        <f t="shared" si="7"/>
        <v>0</v>
      </c>
      <c r="AG35" s="4">
        <f t="shared" si="8"/>
        <v>0.57999999999999996</v>
      </c>
      <c r="AH35" s="4">
        <f t="shared" si="9"/>
        <v>1</v>
      </c>
      <c r="AI35" s="8">
        <f t="shared" si="10"/>
        <v>0.69599999999999995</v>
      </c>
      <c r="AJ35" s="8">
        <f t="shared" si="10"/>
        <v>1.2</v>
      </c>
      <c r="AK35" s="8">
        <f t="shared" si="11"/>
        <v>0.58041581642691309</v>
      </c>
      <c r="AL35" s="8">
        <f t="shared" si="12"/>
        <v>1.0000077174352295</v>
      </c>
      <c r="AM35" s="8">
        <f t="shared" si="13"/>
        <v>0.58043368497948133</v>
      </c>
      <c r="AN35" s="8">
        <f t="shared" si="14"/>
        <v>1.3255250168251249</v>
      </c>
    </row>
    <row r="36" spans="1:40" s="36" customFormat="1" x14ac:dyDescent="0.25">
      <c r="A36" s="33" t="s">
        <v>39</v>
      </c>
      <c r="B36" s="34">
        <v>20.646000000000001</v>
      </c>
      <c r="C36" s="34">
        <v>6.5039999999999996</v>
      </c>
      <c r="D36" s="34">
        <v>0</v>
      </c>
      <c r="E36" s="34">
        <v>19.945</v>
      </c>
      <c r="F36" s="34">
        <v>6.3179999999999996</v>
      </c>
      <c r="G36" s="34">
        <v>0</v>
      </c>
      <c r="H36" s="34"/>
      <c r="I36" s="34">
        <v>0.70399999999999996</v>
      </c>
      <c r="J36" s="34">
        <v>0.70399999999999996</v>
      </c>
      <c r="K36" s="34">
        <v>1.3540000000000001</v>
      </c>
      <c r="L36" s="34">
        <v>1.3540000000000001</v>
      </c>
      <c r="M36" s="34">
        <v>0.84</v>
      </c>
      <c r="N36" s="34">
        <v>0.84</v>
      </c>
      <c r="O36" s="34">
        <v>1.62</v>
      </c>
      <c r="P36" s="34">
        <v>1.62</v>
      </c>
      <c r="Q36" s="34">
        <v>14.535</v>
      </c>
      <c r="R36" s="34">
        <v>4.5789999999999997</v>
      </c>
      <c r="S36" s="34">
        <v>0</v>
      </c>
      <c r="T36" s="34">
        <v>27.006</v>
      </c>
      <c r="U36" s="34">
        <v>8.5540000000000003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f t="shared" si="4"/>
        <v>0</v>
      </c>
      <c r="AD36" s="34">
        <f t="shared" si="5"/>
        <v>0</v>
      </c>
      <c r="AE36" s="34">
        <f t="shared" si="6"/>
        <v>0</v>
      </c>
      <c r="AF36" s="34">
        <f t="shared" si="7"/>
        <v>0</v>
      </c>
      <c r="AG36" s="4">
        <f t="shared" si="8"/>
        <v>0.70399999999999996</v>
      </c>
      <c r="AH36" s="4">
        <f t="shared" si="9"/>
        <v>1.3540000000000001</v>
      </c>
      <c r="AI36" s="8">
        <f t="shared" si="10"/>
        <v>0.84479999999999988</v>
      </c>
      <c r="AJ36" s="8">
        <f t="shared" si="10"/>
        <v>1.6248</v>
      </c>
      <c r="AK36" s="35">
        <f t="shared" si="11"/>
        <v>0.70401046207497819</v>
      </c>
      <c r="AL36" s="35">
        <f t="shared" si="12"/>
        <v>1.3540235648032088</v>
      </c>
      <c r="AM36" s="35">
        <f t="shared" si="13"/>
        <v>0.70402829028290281</v>
      </c>
      <c r="AN36" s="35">
        <f t="shared" si="14"/>
        <v>1.3539094650205763</v>
      </c>
    </row>
    <row r="37" spans="1:40" x14ac:dyDescent="0.25">
      <c r="A37" s="12" t="s">
        <v>40</v>
      </c>
      <c r="B37" s="4">
        <v>69.224000000000004</v>
      </c>
      <c r="C37" s="4">
        <v>16.905999999999999</v>
      </c>
      <c r="D37" s="4">
        <v>3.0870000000000002</v>
      </c>
      <c r="E37" s="4">
        <v>75.018000000000001</v>
      </c>
      <c r="F37" s="4">
        <v>16.988</v>
      </c>
      <c r="G37" s="4">
        <v>17.923999999999999</v>
      </c>
      <c r="H37" s="4"/>
      <c r="I37" s="4">
        <v>0.80400000000000005</v>
      </c>
      <c r="J37" s="4">
        <v>0.96299999999999997</v>
      </c>
      <c r="K37" s="4">
        <v>0.90300000000000002</v>
      </c>
      <c r="L37" s="4">
        <v>1.052</v>
      </c>
      <c r="M37" s="4">
        <v>0.96499999999999997</v>
      </c>
      <c r="N37" s="4">
        <v>1.1559999999999999</v>
      </c>
      <c r="O37" s="4">
        <v>1.0840000000000001</v>
      </c>
      <c r="P37" s="4">
        <v>1.262</v>
      </c>
      <c r="Q37" s="4">
        <v>55.219000000000001</v>
      </c>
      <c r="R37" s="4">
        <v>16.114000000000001</v>
      </c>
      <c r="S37" s="4">
        <v>2.863</v>
      </c>
      <c r="T37" s="4">
        <v>67.652000000000001</v>
      </c>
      <c r="U37" s="4">
        <v>17.904</v>
      </c>
      <c r="V37" s="4">
        <v>18.876999999999999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f t="shared" si="4"/>
        <v>0</v>
      </c>
      <c r="AD37" s="4">
        <f t="shared" si="5"/>
        <v>0</v>
      </c>
      <c r="AE37" s="4">
        <f t="shared" si="6"/>
        <v>0</v>
      </c>
      <c r="AF37" s="4">
        <f t="shared" si="7"/>
        <v>0</v>
      </c>
      <c r="AG37" s="4">
        <f t="shared" si="8"/>
        <v>0.80400000000000005</v>
      </c>
      <c r="AH37" s="4">
        <f t="shared" si="9"/>
        <v>0.90300000000000002</v>
      </c>
      <c r="AI37" s="8">
        <f t="shared" si="10"/>
        <v>0.96479999999999999</v>
      </c>
      <c r="AJ37" s="8">
        <f t="shared" si="10"/>
        <v>1.0835999999999999</v>
      </c>
      <c r="AK37" s="8">
        <f t="shared" si="11"/>
        <v>0.79768577372009708</v>
      </c>
      <c r="AL37" s="8">
        <f t="shared" si="12"/>
        <v>0.90181023221093604</v>
      </c>
      <c r="AM37" s="8">
        <f t="shared" si="13"/>
        <v>0.95315272684254126</v>
      </c>
      <c r="AN37" s="8">
        <f t="shared" si="14"/>
        <v>1.0535346012832263</v>
      </c>
    </row>
    <row r="38" spans="1:40" x14ac:dyDescent="0.25">
      <c r="A38" s="12" t="s">
        <v>41</v>
      </c>
      <c r="B38" s="4">
        <v>122.01300000000001</v>
      </c>
      <c r="C38" s="4">
        <v>34.591000000000001</v>
      </c>
      <c r="D38" s="4">
        <v>0</v>
      </c>
      <c r="E38" s="4">
        <v>118.628</v>
      </c>
      <c r="F38" s="4">
        <v>52.676000000000002</v>
      </c>
      <c r="G38" s="4">
        <v>0</v>
      </c>
      <c r="H38" s="4"/>
      <c r="I38" s="4">
        <v>1.01</v>
      </c>
      <c r="J38" s="4">
        <v>1.01</v>
      </c>
      <c r="K38" s="4">
        <v>1.18</v>
      </c>
      <c r="L38" s="4">
        <v>1.18</v>
      </c>
      <c r="M38" s="4">
        <v>1.21</v>
      </c>
      <c r="N38" s="4">
        <v>1.21</v>
      </c>
      <c r="O38" s="4">
        <v>1.42</v>
      </c>
      <c r="P38" s="4">
        <v>1.42</v>
      </c>
      <c r="Q38" s="4">
        <v>122.947</v>
      </c>
      <c r="R38" s="4">
        <v>34.886000000000003</v>
      </c>
      <c r="S38" s="4">
        <v>0</v>
      </c>
      <c r="T38" s="4">
        <v>139.62799999999999</v>
      </c>
      <c r="U38" s="4">
        <v>61.500999999999998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/>
      <c r="AC38" s="4">
        <f t="shared" si="4"/>
        <v>0</v>
      </c>
      <c r="AD38" s="4">
        <f t="shared" si="5"/>
        <v>0</v>
      </c>
      <c r="AE38" s="4">
        <f t="shared" si="6"/>
        <v>0</v>
      </c>
      <c r="AF38" s="4">
        <f t="shared" si="7"/>
        <v>0</v>
      </c>
      <c r="AG38" s="4">
        <f t="shared" si="8"/>
        <v>1.01</v>
      </c>
      <c r="AH38" s="4">
        <f t="shared" si="9"/>
        <v>1.18</v>
      </c>
      <c r="AI38" s="8">
        <f t="shared" si="10"/>
        <v>1.212</v>
      </c>
      <c r="AJ38" s="8">
        <f t="shared" si="10"/>
        <v>1.4159999999999999</v>
      </c>
      <c r="AK38" s="8">
        <f t="shared" si="11"/>
        <v>1.0076549220165065</v>
      </c>
      <c r="AL38" s="8">
        <f t="shared" si="12"/>
        <v>1.1770239741039215</v>
      </c>
      <c r="AM38" s="8">
        <f t="shared" si="13"/>
        <v>1.0085282298863867</v>
      </c>
      <c r="AN38" s="8">
        <f t="shared" si="14"/>
        <v>1.1675336016402156</v>
      </c>
    </row>
    <row r="39" spans="1:40" s="36" customFormat="1" x14ac:dyDescent="0.25">
      <c r="A39" s="33" t="s">
        <v>74</v>
      </c>
      <c r="B39" s="34">
        <v>46.183</v>
      </c>
      <c r="C39" s="34">
        <v>9.1590000000000007</v>
      </c>
      <c r="D39" s="34">
        <v>0</v>
      </c>
      <c r="E39" s="34">
        <v>44.947000000000003</v>
      </c>
      <c r="F39" s="34">
        <v>7.9569999999999999</v>
      </c>
      <c r="G39" s="34">
        <v>0</v>
      </c>
      <c r="H39" s="34"/>
      <c r="I39" s="34">
        <v>0.88</v>
      </c>
      <c r="J39" s="34">
        <v>0.88</v>
      </c>
      <c r="K39" s="34">
        <v>1.91</v>
      </c>
      <c r="L39" s="34">
        <v>1.91</v>
      </c>
      <c r="M39" s="34">
        <v>1.0551999999999999</v>
      </c>
      <c r="N39" s="34">
        <v>1.0551999999999999</v>
      </c>
      <c r="O39" s="34">
        <v>2.2978999999999998</v>
      </c>
      <c r="P39" s="34">
        <v>2.2978999999999998</v>
      </c>
      <c r="Q39" s="34">
        <v>40.640999999999998</v>
      </c>
      <c r="R39" s="34">
        <v>8.06</v>
      </c>
      <c r="S39" s="34">
        <v>0</v>
      </c>
      <c r="T39" s="34">
        <v>85.849000000000004</v>
      </c>
      <c r="U39" s="34">
        <v>15.198</v>
      </c>
      <c r="V39" s="34">
        <v>0</v>
      </c>
      <c r="W39" s="34"/>
      <c r="X39" s="34"/>
      <c r="Y39" s="34"/>
      <c r="Z39" s="34"/>
      <c r="AA39" s="34"/>
      <c r="AB39" s="34"/>
      <c r="AC39" s="34">
        <f t="shared" si="4"/>
        <v>0</v>
      </c>
      <c r="AD39" s="34">
        <f t="shared" si="5"/>
        <v>0</v>
      </c>
      <c r="AE39" s="34">
        <f t="shared" si="6"/>
        <v>0</v>
      </c>
      <c r="AF39" s="34">
        <f t="shared" si="7"/>
        <v>0</v>
      </c>
      <c r="AG39" s="4">
        <f t="shared" si="8"/>
        <v>0.88</v>
      </c>
      <c r="AH39" s="4">
        <f t="shared" si="9"/>
        <v>1.91</v>
      </c>
      <c r="AI39" s="8">
        <f t="shared" si="10"/>
        <v>1.056</v>
      </c>
      <c r="AJ39" s="8">
        <f t="shared" si="10"/>
        <v>2.2919999999999998</v>
      </c>
      <c r="AK39" s="35">
        <f t="shared" si="11"/>
        <v>0.87999913388043216</v>
      </c>
      <c r="AL39" s="35">
        <f t="shared" si="12"/>
        <v>1.9100051171379624</v>
      </c>
      <c r="AM39" s="35">
        <f t="shared" si="13"/>
        <v>0.88000873457801065</v>
      </c>
      <c r="AN39" s="35">
        <f t="shared" si="14"/>
        <v>1.9100163378157597</v>
      </c>
    </row>
    <row r="40" spans="1:40" x14ac:dyDescent="0.25">
      <c r="A40" s="12" t="s">
        <v>43</v>
      </c>
      <c r="B40" s="4">
        <v>25.544</v>
      </c>
      <c r="C40" s="4">
        <v>8.86</v>
      </c>
      <c r="D40" s="4">
        <v>0</v>
      </c>
      <c r="E40" s="4">
        <v>24.933</v>
      </c>
      <c r="F40" s="4">
        <v>11.036</v>
      </c>
      <c r="G40" s="4">
        <v>0</v>
      </c>
      <c r="H40" s="4"/>
      <c r="I40" s="4">
        <v>0.77</v>
      </c>
      <c r="J40" s="4">
        <v>0.77</v>
      </c>
      <c r="K40" s="4">
        <v>0.95</v>
      </c>
      <c r="L40" s="4">
        <v>0.95</v>
      </c>
      <c r="M40" s="4">
        <v>0.92</v>
      </c>
      <c r="N40" s="4">
        <v>0.92</v>
      </c>
      <c r="O40" s="4">
        <v>1.1399999999999999</v>
      </c>
      <c r="P40" s="4">
        <v>1.1399999999999999</v>
      </c>
      <c r="Q40" s="4">
        <v>19.747</v>
      </c>
      <c r="R40" s="4">
        <v>6.851</v>
      </c>
      <c r="S40" s="4">
        <v>0</v>
      </c>
      <c r="T40" s="4">
        <v>23.736000000000001</v>
      </c>
      <c r="U40" s="4">
        <v>10.506</v>
      </c>
      <c r="V40" s="4">
        <v>0</v>
      </c>
      <c r="W40" s="4"/>
      <c r="X40" s="4"/>
      <c r="Y40" s="4"/>
      <c r="Z40" s="4"/>
      <c r="AA40" s="4"/>
      <c r="AB40" s="4"/>
      <c r="AC40" s="4">
        <f t="shared" si="4"/>
        <v>0</v>
      </c>
      <c r="AD40" s="4">
        <f t="shared" si="5"/>
        <v>0</v>
      </c>
      <c r="AE40" s="4">
        <f t="shared" si="6"/>
        <v>0</v>
      </c>
      <c r="AF40" s="4">
        <f t="shared" si="7"/>
        <v>0</v>
      </c>
      <c r="AG40" s="4">
        <f t="shared" si="8"/>
        <v>0.77</v>
      </c>
      <c r="AH40" s="4">
        <f t="shared" si="9"/>
        <v>0.95</v>
      </c>
      <c r="AI40" s="8">
        <f t="shared" si="10"/>
        <v>0.92399999999999993</v>
      </c>
      <c r="AJ40" s="8">
        <f t="shared" si="10"/>
        <v>1.1399999999999999</v>
      </c>
      <c r="AK40" s="8">
        <f t="shared" si="11"/>
        <v>0.7730582524271844</v>
      </c>
      <c r="AL40" s="8">
        <f t="shared" si="12"/>
        <v>0.9519913367825773</v>
      </c>
      <c r="AM40" s="8">
        <f t="shared" si="13"/>
        <v>0.77325056433408579</v>
      </c>
      <c r="AN40" s="8">
        <f t="shared" si="14"/>
        <v>0.95197535338890904</v>
      </c>
    </row>
    <row r="41" spans="1:40" x14ac:dyDescent="0.25">
      <c r="A41" s="12" t="s">
        <v>44</v>
      </c>
      <c r="B41" s="4">
        <v>6.14</v>
      </c>
      <c r="C41" s="4">
        <v>1.3240000000000001</v>
      </c>
      <c r="D41" s="4">
        <v>2.9000000000000001E-2</v>
      </c>
      <c r="E41" s="4">
        <v>2.3650000000000002</v>
      </c>
      <c r="F41" s="4">
        <v>5.2249999999999996</v>
      </c>
      <c r="G41" s="4">
        <v>0</v>
      </c>
      <c r="H41" s="4"/>
      <c r="I41" s="4">
        <v>0.93</v>
      </c>
      <c r="J41" s="4">
        <v>0.93</v>
      </c>
      <c r="K41" s="4">
        <v>1.65</v>
      </c>
      <c r="L41" s="4">
        <v>1.65</v>
      </c>
      <c r="M41" s="4">
        <v>1.1160000000000001</v>
      </c>
      <c r="N41" s="4">
        <v>1.1160000000000001</v>
      </c>
      <c r="O41" s="4">
        <v>1.98</v>
      </c>
      <c r="P41" s="4">
        <v>1.98</v>
      </c>
      <c r="Q41" s="4">
        <v>5.7110000000000003</v>
      </c>
      <c r="R41" s="4">
        <v>1.2310000000000001</v>
      </c>
      <c r="S41" s="4">
        <v>2.7E-2</v>
      </c>
      <c r="T41" s="4">
        <v>3.9020000000000001</v>
      </c>
      <c r="U41" s="4">
        <v>8.6210000000000004</v>
      </c>
      <c r="V41" s="4">
        <v>0</v>
      </c>
      <c r="W41" s="17">
        <v>7.0170000000000003</v>
      </c>
      <c r="X41" s="4">
        <v>6.7000000000000004E-2</v>
      </c>
      <c r="Y41" s="4">
        <v>3.0000000000000001E-3</v>
      </c>
      <c r="Z41" s="4">
        <v>2.6960000000000002</v>
      </c>
      <c r="AA41" s="4">
        <v>0.315</v>
      </c>
      <c r="AB41" s="4">
        <v>0</v>
      </c>
      <c r="AC41" s="4">
        <f t="shared" si="4"/>
        <v>1.1428338762214985</v>
      </c>
      <c r="AD41" s="4">
        <f t="shared" si="5"/>
        <v>1.1399577167019028</v>
      </c>
      <c r="AE41" s="4">
        <f t="shared" si="6"/>
        <v>5.1736881005173693E-2</v>
      </c>
      <c r="AF41" s="4">
        <f t="shared" si="7"/>
        <v>6.0287081339712924E-2</v>
      </c>
      <c r="AG41" s="4">
        <f t="shared" si="8"/>
        <v>2.0728338762214986</v>
      </c>
      <c r="AH41" s="4">
        <f t="shared" si="9"/>
        <v>2.7899577167019025</v>
      </c>
      <c r="AI41" s="8">
        <f t="shared" si="10"/>
        <v>2.4874006514657983</v>
      </c>
      <c r="AJ41" s="8">
        <f t="shared" si="10"/>
        <v>3.3479492600422831</v>
      </c>
      <c r="AK41" s="8">
        <f t="shared" si="11"/>
        <v>2.0729641693811081</v>
      </c>
      <c r="AL41" s="8">
        <f t="shared" si="12"/>
        <v>2.7898520084566596</v>
      </c>
      <c r="AM41" s="8">
        <f t="shared" si="13"/>
        <v>0.98036253776435045</v>
      </c>
      <c r="AN41" s="8">
        <f t="shared" si="14"/>
        <v>1.7102392344497608</v>
      </c>
    </row>
    <row r="42" spans="1:40" s="36" customFormat="1" x14ac:dyDescent="0.25">
      <c r="A42" s="33" t="s">
        <v>77</v>
      </c>
      <c r="B42" s="34">
        <v>274.10300000000001</v>
      </c>
      <c r="C42" s="34">
        <v>56.46</v>
      </c>
      <c r="D42" s="34">
        <v>0</v>
      </c>
      <c r="E42" s="34">
        <v>267.08100000000002</v>
      </c>
      <c r="F42" s="34">
        <v>65.215000000000003</v>
      </c>
      <c r="G42" s="34">
        <v>0</v>
      </c>
      <c r="H42" s="34"/>
      <c r="I42" s="34">
        <v>1.25</v>
      </c>
      <c r="J42" s="34">
        <v>1.47</v>
      </c>
      <c r="K42" s="34">
        <v>1.95</v>
      </c>
      <c r="L42" s="34">
        <v>2.2000000000000002</v>
      </c>
      <c r="M42" s="34">
        <v>1.5</v>
      </c>
      <c r="N42" s="34">
        <v>1.76</v>
      </c>
      <c r="O42" s="34">
        <v>2.34</v>
      </c>
      <c r="P42" s="34">
        <v>2.64</v>
      </c>
      <c r="Q42" s="34">
        <v>343.35399999999998</v>
      </c>
      <c r="R42" s="34">
        <v>92.013000000000005</v>
      </c>
      <c r="S42" s="34">
        <v>0</v>
      </c>
      <c r="T42" s="34">
        <v>495.00299999999999</v>
      </c>
      <c r="U42" s="34">
        <v>120.42400000000001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f t="shared" si="4"/>
        <v>0</v>
      </c>
      <c r="AD42" s="34">
        <f t="shared" si="5"/>
        <v>0</v>
      </c>
      <c r="AE42" s="34">
        <f t="shared" si="6"/>
        <v>0</v>
      </c>
      <c r="AF42" s="34">
        <f t="shared" si="7"/>
        <v>0</v>
      </c>
      <c r="AG42" s="4">
        <f t="shared" si="8"/>
        <v>1.25</v>
      </c>
      <c r="AH42" s="4">
        <f t="shared" si="9"/>
        <v>1.95</v>
      </c>
      <c r="AI42" s="8">
        <f t="shared" si="10"/>
        <v>1.5</v>
      </c>
      <c r="AJ42" s="8">
        <f t="shared" si="10"/>
        <v>2.34</v>
      </c>
      <c r="AK42" s="35">
        <f t="shared" si="11"/>
        <v>1.2526459031823802</v>
      </c>
      <c r="AL42" s="35">
        <f t="shared" si="12"/>
        <v>1.8533815584036302</v>
      </c>
      <c r="AM42" s="35">
        <f t="shared" si="13"/>
        <v>1.629702444208289</v>
      </c>
      <c r="AN42" s="35">
        <f t="shared" si="14"/>
        <v>1.8465690408648316</v>
      </c>
    </row>
    <row r="43" spans="1:40" x14ac:dyDescent="0.25">
      <c r="A43" s="12" t="s">
        <v>46</v>
      </c>
      <c r="B43" s="4">
        <v>243.86699999999999</v>
      </c>
      <c r="C43" s="4">
        <v>93.9</v>
      </c>
      <c r="D43" s="4">
        <v>0.112</v>
      </c>
      <c r="E43" s="4">
        <v>246.12700000000001</v>
      </c>
      <c r="F43" s="4">
        <v>183.131</v>
      </c>
      <c r="G43" s="4">
        <v>9.6000000000000002E-2</v>
      </c>
      <c r="H43" s="4"/>
      <c r="I43" s="4">
        <v>0.77</v>
      </c>
      <c r="J43" s="4">
        <v>0.77</v>
      </c>
      <c r="K43" s="4">
        <v>0.99</v>
      </c>
      <c r="L43" s="4">
        <v>0.99</v>
      </c>
      <c r="M43" s="4">
        <v>0.92</v>
      </c>
      <c r="N43" s="4">
        <v>0.92</v>
      </c>
      <c r="O43" s="4">
        <v>1.19</v>
      </c>
      <c r="P43" s="4">
        <v>1.19</v>
      </c>
      <c r="Q43" s="4">
        <v>184.74299999999999</v>
      </c>
      <c r="R43" s="4">
        <v>71.406000000000006</v>
      </c>
      <c r="S43" s="4">
        <v>8.5000000000000006E-2</v>
      </c>
      <c r="T43" s="4">
        <v>240.22800000000001</v>
      </c>
      <c r="U43" s="4">
        <v>236.751</v>
      </c>
      <c r="V43" s="4">
        <v>9.4E-2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f t="shared" si="4"/>
        <v>0</v>
      </c>
      <c r="AD43" s="4">
        <f t="shared" si="5"/>
        <v>0</v>
      </c>
      <c r="AE43" s="4">
        <f t="shared" si="6"/>
        <v>0</v>
      </c>
      <c r="AF43" s="4">
        <f t="shared" si="7"/>
        <v>0</v>
      </c>
      <c r="AG43" s="4">
        <f t="shared" si="8"/>
        <v>0.77</v>
      </c>
      <c r="AH43" s="4">
        <f t="shared" si="9"/>
        <v>0.99</v>
      </c>
      <c r="AI43" s="8">
        <f t="shared" si="10"/>
        <v>0.92399999999999993</v>
      </c>
      <c r="AJ43" s="8">
        <f t="shared" si="10"/>
        <v>1.1879999999999999</v>
      </c>
      <c r="AK43" s="8">
        <f t="shared" si="11"/>
        <v>0.75755637294098832</v>
      </c>
      <c r="AL43" s="8">
        <f t="shared" si="12"/>
        <v>0.97603269856618735</v>
      </c>
      <c r="AM43" s="8">
        <f t="shared" si="13"/>
        <v>0.76044728434504794</v>
      </c>
      <c r="AN43" s="8">
        <f t="shared" si="14"/>
        <v>1.2926315444776151</v>
      </c>
    </row>
    <row r="46" spans="1:40" x14ac:dyDescent="0.25">
      <c r="A46" s="11" t="s">
        <v>49</v>
      </c>
    </row>
    <row r="47" spans="1:40" x14ac:dyDescent="0.25">
      <c r="A47" s="11" t="s">
        <v>56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7"/>
  <sheetViews>
    <sheetView zoomScaleNormal="100" workbookViewId="0">
      <pane xSplit="1" ySplit="3" topLeftCell="I7" activePane="bottomRight" state="frozen"/>
      <selection pane="topRight" activeCell="B1" sqref="B1"/>
      <selection pane="bottomLeft" activeCell="A4" sqref="A4"/>
      <selection pane="bottomRight" activeCell="A43" sqref="A43"/>
    </sheetView>
  </sheetViews>
  <sheetFormatPr defaultRowHeight="15" x14ac:dyDescent="0.25"/>
  <cols>
    <col min="1" max="1" width="26.140625" style="11" customWidth="1"/>
    <col min="2" max="2" width="8.5703125" hidden="1" customWidth="1"/>
    <col min="3" max="8" width="0" hidden="1" customWidth="1"/>
    <col min="9" max="9" width="11.5703125" customWidth="1"/>
    <col min="10" max="10" width="0" hidden="1" customWidth="1"/>
    <col min="11" max="11" width="13.5703125" customWidth="1"/>
    <col min="12" max="27" width="0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7" width="0" hidden="1" customWidth="1"/>
  </cols>
  <sheetData>
    <row r="1" spans="1:36" x14ac:dyDescent="0.25">
      <c r="AC1" t="s">
        <v>58</v>
      </c>
      <c r="AE1" t="s">
        <v>58</v>
      </c>
      <c r="AG1" t="s">
        <v>62</v>
      </c>
    </row>
    <row r="2" spans="1:36" x14ac:dyDescent="0.25">
      <c r="A2" s="6"/>
      <c r="B2" s="51" t="s">
        <v>0</v>
      </c>
      <c r="C2" s="52"/>
      <c r="D2" s="53"/>
      <c r="E2" s="51" t="s">
        <v>4</v>
      </c>
      <c r="F2" s="52"/>
      <c r="G2" s="52"/>
      <c r="H2" s="16"/>
      <c r="I2" s="18" t="s">
        <v>6</v>
      </c>
      <c r="J2" s="19"/>
      <c r="K2" s="20" t="s">
        <v>7</v>
      </c>
      <c r="L2" s="3"/>
      <c r="M2" s="1" t="s">
        <v>8</v>
      </c>
      <c r="N2" s="3"/>
      <c r="O2" s="1" t="s">
        <v>9</v>
      </c>
      <c r="P2" s="3"/>
      <c r="Q2" s="1" t="s">
        <v>60</v>
      </c>
      <c r="R2" s="2"/>
      <c r="S2" s="3"/>
      <c r="T2" s="1" t="s">
        <v>61</v>
      </c>
      <c r="U2" s="2"/>
      <c r="V2" s="3"/>
      <c r="W2" s="1" t="s">
        <v>11</v>
      </c>
      <c r="X2" s="2"/>
      <c r="Y2" s="3"/>
      <c r="Z2" s="54" t="s">
        <v>12</v>
      </c>
      <c r="AA2" s="55"/>
      <c r="AB2" s="56"/>
      <c r="AC2" t="s">
        <v>57</v>
      </c>
      <c r="AE2" t="s">
        <v>59</v>
      </c>
      <c r="AG2" t="s">
        <v>57</v>
      </c>
      <c r="AI2" t="s">
        <v>59</v>
      </c>
    </row>
    <row r="3" spans="1:36" ht="21" x14ac:dyDescent="0.35">
      <c r="A3" s="10">
        <v>41455</v>
      </c>
      <c r="B3" s="4" t="s">
        <v>1</v>
      </c>
      <c r="C3" s="4" t="s">
        <v>2</v>
      </c>
      <c r="D3" s="4" t="s">
        <v>3</v>
      </c>
      <c r="E3" s="5" t="s">
        <v>1</v>
      </c>
      <c r="F3" s="5" t="s">
        <v>5</v>
      </c>
      <c r="G3" s="5" t="s">
        <v>3</v>
      </c>
      <c r="H3" s="5" t="s">
        <v>47</v>
      </c>
      <c r="I3" s="20" t="s">
        <v>1</v>
      </c>
      <c r="J3" s="20" t="s">
        <v>2</v>
      </c>
      <c r="K3" s="20" t="s">
        <v>1</v>
      </c>
      <c r="L3" s="4" t="s">
        <v>2</v>
      </c>
      <c r="M3" s="4" t="s">
        <v>1</v>
      </c>
      <c r="N3" s="4" t="s">
        <v>2</v>
      </c>
      <c r="O3" s="4" t="s">
        <v>1</v>
      </c>
      <c r="P3" s="4" t="s">
        <v>2</v>
      </c>
      <c r="Q3" s="4" t="s">
        <v>1</v>
      </c>
      <c r="R3" s="4" t="s">
        <v>2</v>
      </c>
      <c r="S3" s="4" t="s">
        <v>10</v>
      </c>
      <c r="T3" s="4" t="s">
        <v>1</v>
      </c>
      <c r="U3" s="4" t="s">
        <v>2</v>
      </c>
      <c r="V3" s="4" t="s">
        <v>10</v>
      </c>
      <c r="W3" s="4" t="s">
        <v>1</v>
      </c>
      <c r="X3" s="4" t="s">
        <v>2</v>
      </c>
      <c r="Y3" s="4" t="s">
        <v>10</v>
      </c>
      <c r="Z3" s="4" t="s">
        <v>1</v>
      </c>
      <c r="AA3" s="4" t="s">
        <v>2</v>
      </c>
      <c r="AB3" s="4" t="s">
        <v>10</v>
      </c>
      <c r="AC3" s="14" t="s">
        <v>51</v>
      </c>
      <c r="AD3" s="14" t="s">
        <v>52</v>
      </c>
      <c r="AE3" s="14" t="s">
        <v>51</v>
      </c>
      <c r="AF3" s="14" t="s">
        <v>52</v>
      </c>
      <c r="AG3" s="14" t="s">
        <v>51</v>
      </c>
      <c r="AH3" s="14" t="s">
        <v>52</v>
      </c>
      <c r="AI3" s="14" t="s">
        <v>51</v>
      </c>
      <c r="AJ3" s="14" t="s">
        <v>52</v>
      </c>
    </row>
    <row r="4" spans="1:36" x14ac:dyDescent="0.25">
      <c r="A4" s="12" t="s">
        <v>73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>
        <f>W4/B4</f>
        <v>5.2032260001200746E-4</v>
      </c>
      <c r="AD4">
        <f>Z4/E4</f>
        <v>5.1883679812211305E-4</v>
      </c>
      <c r="AE4">
        <f>(X4+Y4)/(C4+D4)</f>
        <v>8.8761673461127E-3</v>
      </c>
      <c r="AF4">
        <f>(AA4+AB4)/(F4+G4)</f>
        <v>9.4927916525175196E-3</v>
      </c>
      <c r="AG4" s="15">
        <f t="shared" ref="AG4:AG25" si="0">(Q4+W4)/B4</f>
        <v>1.3378944945866438</v>
      </c>
      <c r="AH4" s="15">
        <f t="shared" ref="AH4:AH25" si="1">(T4+Z4)/E4</f>
        <v>2.1815022088343299</v>
      </c>
      <c r="AI4" s="15">
        <f t="shared" ref="AI4:AI25" si="2">(R4+X4)/C4</f>
        <v>2.0532136351808479</v>
      </c>
      <c r="AJ4" s="15">
        <f t="shared" ref="AJ4:AJ25" si="3">(U4+V4+AA4+AB4)/(F4+G4)</f>
        <v>3.0793226931744515</v>
      </c>
    </row>
    <row r="5" spans="1:36" x14ac:dyDescent="0.25">
      <c r="A5" s="12" t="s">
        <v>14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>
        <f t="shared" ref="AC5:AC43" si="4">W5/B5</f>
        <v>0</v>
      </c>
      <c r="AD5">
        <f t="shared" ref="AD5:AD43" si="5">Z5/E5</f>
        <v>0</v>
      </c>
      <c r="AE5">
        <f t="shared" ref="AE5:AE43" si="6">(X5+Y5)/(C5+D5)</f>
        <v>0</v>
      </c>
      <c r="AF5">
        <f t="shared" ref="AF5:AF43" si="7">(AA5+AB5)/(F5+G5)</f>
        <v>0</v>
      </c>
      <c r="AG5" s="15">
        <f t="shared" si="0"/>
        <v>0.83448706250065552</v>
      </c>
      <c r="AH5" s="15">
        <f t="shared" si="1"/>
        <v>1.0513394445204542</v>
      </c>
      <c r="AI5" s="15">
        <f t="shared" si="2"/>
        <v>0.77812921961415382</v>
      </c>
      <c r="AJ5" s="15">
        <f t="shared" si="3"/>
        <v>1.2934140769794407</v>
      </c>
    </row>
    <row r="6" spans="1:36" x14ac:dyDescent="0.25">
      <c r="A6" s="12" t="s">
        <v>15</v>
      </c>
      <c r="B6" s="4">
        <v>44.539000000000001</v>
      </c>
      <c r="C6" s="4">
        <v>0</v>
      </c>
      <c r="D6" s="4">
        <v>0</v>
      </c>
      <c r="E6" s="4">
        <v>43.347999999999999</v>
      </c>
      <c r="F6" s="4">
        <v>0</v>
      </c>
      <c r="G6" s="4">
        <v>0</v>
      </c>
      <c r="H6" s="4"/>
      <c r="I6" s="4">
        <v>0.73</v>
      </c>
      <c r="J6" s="4"/>
      <c r="K6" s="4">
        <v>0.59</v>
      </c>
      <c r="L6" s="4"/>
      <c r="M6" s="4">
        <v>0.88</v>
      </c>
      <c r="N6" s="4"/>
      <c r="O6" s="4">
        <v>0.71</v>
      </c>
      <c r="P6" s="4"/>
      <c r="Q6" s="4">
        <v>32.47</v>
      </c>
      <c r="R6" s="4"/>
      <c r="S6" s="4"/>
      <c r="T6" s="4">
        <v>25.533000000000001</v>
      </c>
      <c r="U6" s="4"/>
      <c r="V6" s="4"/>
      <c r="W6" s="4">
        <v>7.8680000000000003</v>
      </c>
      <c r="X6" s="4"/>
      <c r="Y6" s="4"/>
      <c r="Z6" s="4">
        <v>5.8470000000000004</v>
      </c>
      <c r="AA6" s="4"/>
      <c r="AB6" s="4"/>
      <c r="AC6">
        <f t="shared" si="4"/>
        <v>0.17665416825703317</v>
      </c>
      <c r="AD6">
        <f t="shared" si="5"/>
        <v>0.13488511580695767</v>
      </c>
      <c r="AG6" s="15">
        <f t="shared" si="0"/>
        <v>0.90567816969397608</v>
      </c>
      <c r="AH6" s="15">
        <f t="shared" si="1"/>
        <v>0.72390883085724844</v>
      </c>
      <c r="AI6" s="15"/>
      <c r="AJ6" s="15"/>
    </row>
    <row r="7" spans="1:36" x14ac:dyDescent="0.25">
      <c r="A7" s="12" t="s">
        <v>50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>I7*1.2</f>
        <v>0.95910406086235145</v>
      </c>
      <c r="N7" s="8">
        <f>J7*1.2</f>
        <v>0.96185727023546108</v>
      </c>
      <c r="O7" s="8">
        <f>K7*1.2</f>
        <v>1.3192409751053764</v>
      </c>
      <c r="P7" s="8">
        <f>L7*1.2</f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>
        <f t="shared" si="4"/>
        <v>0</v>
      </c>
      <c r="AD7">
        <f t="shared" si="5"/>
        <v>0</v>
      </c>
      <c r="AE7">
        <f t="shared" si="6"/>
        <v>0</v>
      </c>
      <c r="AF7">
        <f t="shared" si="7"/>
        <v>0</v>
      </c>
      <c r="AG7" s="15">
        <f t="shared" si="0"/>
        <v>0.79925338405195956</v>
      </c>
      <c r="AH7" s="15">
        <f t="shared" si="1"/>
        <v>1.0993674792544803</v>
      </c>
      <c r="AI7" s="15">
        <f t="shared" si="2"/>
        <v>0.80154772519621764</v>
      </c>
      <c r="AJ7" s="15">
        <f t="shared" si="3"/>
        <v>1.6965011825839753</v>
      </c>
    </row>
    <row r="8" spans="1:36" x14ac:dyDescent="0.25">
      <c r="A8" s="12" t="s">
        <v>16</v>
      </c>
      <c r="B8" s="4">
        <v>21.403300000000002</v>
      </c>
      <c r="C8" s="4">
        <v>7.2202000000000002</v>
      </c>
      <c r="D8" s="4">
        <v>0</v>
      </c>
      <c r="E8" s="4">
        <v>20.667999999999999</v>
      </c>
      <c r="F8" s="4">
        <v>6.8114999999999997</v>
      </c>
      <c r="G8" s="4">
        <v>0</v>
      </c>
      <c r="H8" s="4"/>
      <c r="I8" s="4">
        <v>0.88</v>
      </c>
      <c r="J8" s="4">
        <v>1.05</v>
      </c>
      <c r="K8" s="4">
        <v>1.3</v>
      </c>
      <c r="L8" s="4">
        <v>1.56</v>
      </c>
      <c r="M8" s="4">
        <v>1.06</v>
      </c>
      <c r="N8" s="4">
        <v>1.26</v>
      </c>
      <c r="O8" s="4">
        <v>1.56</v>
      </c>
      <c r="P8" s="4">
        <v>1.87</v>
      </c>
      <c r="Q8" s="4">
        <v>18.835599999999999</v>
      </c>
      <c r="R8" s="4">
        <v>7.5952000000000002</v>
      </c>
      <c r="S8" s="4">
        <v>0</v>
      </c>
      <c r="T8" s="4">
        <v>26.8597</v>
      </c>
      <c r="U8" s="4">
        <v>10.6469</v>
      </c>
      <c r="V8" s="4">
        <v>0</v>
      </c>
      <c r="W8" s="4"/>
      <c r="X8" s="4"/>
      <c r="Y8" s="4"/>
      <c r="Z8" s="4"/>
      <c r="AA8" s="4"/>
      <c r="AB8" s="4"/>
      <c r="AC8">
        <f t="shared" si="4"/>
        <v>0</v>
      </c>
      <c r="AD8">
        <f t="shared" si="5"/>
        <v>0</v>
      </c>
      <c r="AE8">
        <f t="shared" si="6"/>
        <v>0</v>
      </c>
      <c r="AF8">
        <f t="shared" si="7"/>
        <v>0</v>
      </c>
      <c r="AG8" s="15">
        <f t="shared" si="0"/>
        <v>0.88003251834997398</v>
      </c>
      <c r="AH8" s="15">
        <f t="shared" si="1"/>
        <v>1.2995790594155217</v>
      </c>
      <c r="AI8" s="15">
        <f t="shared" si="2"/>
        <v>1.0519376194565246</v>
      </c>
      <c r="AJ8" s="15">
        <f t="shared" si="3"/>
        <v>1.5630771489392941</v>
      </c>
    </row>
    <row r="9" spans="1:36" x14ac:dyDescent="0.25">
      <c r="A9" s="12" t="s">
        <v>17</v>
      </c>
      <c r="B9" s="4">
        <v>12.874000000000001</v>
      </c>
      <c r="C9" s="4">
        <v>3.2320000000000002</v>
      </c>
      <c r="D9" s="4">
        <v>0</v>
      </c>
      <c r="E9" s="4">
        <v>12.874000000000001</v>
      </c>
      <c r="F9" s="4">
        <v>3.2320000000000002</v>
      </c>
      <c r="G9" s="4">
        <v>0</v>
      </c>
      <c r="H9" s="4">
        <v>44.454999999999998</v>
      </c>
      <c r="I9" s="4">
        <v>0.95</v>
      </c>
      <c r="J9" s="4">
        <v>0.95</v>
      </c>
      <c r="K9" s="4">
        <v>1.1299999999999999</v>
      </c>
      <c r="L9" s="13">
        <v>0</v>
      </c>
      <c r="M9" s="4">
        <v>1.1399999999999999</v>
      </c>
      <c r="N9" s="4">
        <v>1.1399999999999999</v>
      </c>
      <c r="O9" s="4">
        <v>1.36</v>
      </c>
      <c r="P9" s="13">
        <v>0</v>
      </c>
      <c r="Q9" s="4">
        <v>9.3949999999999996</v>
      </c>
      <c r="R9" s="4">
        <v>2.911</v>
      </c>
      <c r="S9" s="4">
        <v>0</v>
      </c>
      <c r="T9" s="4">
        <v>15.593999999999999</v>
      </c>
      <c r="U9" s="4">
        <v>3.556</v>
      </c>
      <c r="V9" s="13">
        <v>9.2550000000000008</v>
      </c>
      <c r="W9" s="4"/>
      <c r="X9" s="4"/>
      <c r="Y9" s="4"/>
      <c r="Z9" s="4"/>
      <c r="AA9" s="4"/>
      <c r="AB9" s="4"/>
      <c r="AC9">
        <f t="shared" si="4"/>
        <v>0</v>
      </c>
      <c r="AD9">
        <f t="shared" si="5"/>
        <v>0</v>
      </c>
      <c r="AE9">
        <f t="shared" si="6"/>
        <v>0</v>
      </c>
      <c r="AF9">
        <f t="shared" si="7"/>
        <v>0</v>
      </c>
      <c r="AG9" s="15">
        <f t="shared" si="0"/>
        <v>0.72976541867329492</v>
      </c>
      <c r="AH9" s="15">
        <f t="shared" si="1"/>
        <v>1.2112785459064781</v>
      </c>
      <c r="AI9" s="15">
        <f t="shared" si="2"/>
        <v>0.90068069306930687</v>
      </c>
      <c r="AJ9" s="15">
        <f t="shared" si="3"/>
        <v>3.9637995049504946</v>
      </c>
    </row>
    <row r="10" spans="1:36" x14ac:dyDescent="0.25">
      <c r="A10" s="12" t="s">
        <v>18</v>
      </c>
      <c r="B10" s="4">
        <v>920.88</v>
      </c>
      <c r="C10" s="4">
        <v>139.12299999999999</v>
      </c>
      <c r="D10" s="4">
        <v>0</v>
      </c>
      <c r="E10" s="4">
        <v>810.15499999999997</v>
      </c>
      <c r="F10" s="4">
        <v>138.42400000000001</v>
      </c>
      <c r="G10" s="4">
        <v>0</v>
      </c>
      <c r="H10" s="4"/>
      <c r="I10" s="4">
        <v>0.61</v>
      </c>
      <c r="J10" s="4">
        <v>0.71</v>
      </c>
      <c r="K10" s="4">
        <v>0.8</v>
      </c>
      <c r="L10" s="4">
        <v>0.84</v>
      </c>
      <c r="M10" s="4">
        <v>0.73199999999999998</v>
      </c>
      <c r="N10" s="4">
        <v>0.85199999999999998</v>
      </c>
      <c r="O10" s="4">
        <v>0.96</v>
      </c>
      <c r="P10" s="4">
        <v>1.008</v>
      </c>
      <c r="Q10" s="4">
        <v>559.827</v>
      </c>
      <c r="R10" s="4">
        <v>99.11</v>
      </c>
      <c r="S10" s="4">
        <v>0</v>
      </c>
      <c r="T10" s="4">
        <v>644.548</v>
      </c>
      <c r="U10" s="4">
        <v>116.55200000000001</v>
      </c>
      <c r="V10" s="4">
        <v>0</v>
      </c>
      <c r="W10" s="4">
        <v>10.1</v>
      </c>
      <c r="X10" s="4">
        <v>14.377000000000001</v>
      </c>
      <c r="Y10" s="4">
        <v>0</v>
      </c>
      <c r="Z10" s="4">
        <v>0</v>
      </c>
      <c r="AA10" s="4">
        <v>0</v>
      </c>
      <c r="AB10" s="4">
        <v>0</v>
      </c>
      <c r="AC10">
        <f t="shared" si="4"/>
        <v>1.0967769959169489E-2</v>
      </c>
      <c r="AD10">
        <f t="shared" si="5"/>
        <v>0</v>
      </c>
      <c r="AE10">
        <f t="shared" si="6"/>
        <v>0.10334020974245813</v>
      </c>
      <c r="AF10">
        <f t="shared" si="7"/>
        <v>0</v>
      </c>
      <c r="AG10" s="15">
        <f t="shared" si="0"/>
        <v>0.61889388411085056</v>
      </c>
      <c r="AH10" s="15">
        <f t="shared" si="1"/>
        <v>0.79558602983379723</v>
      </c>
      <c r="AI10" s="15">
        <f t="shared" si="2"/>
        <v>0.81573140314685566</v>
      </c>
      <c r="AJ10" s="15">
        <f t="shared" si="3"/>
        <v>0.84199271802577591</v>
      </c>
    </row>
    <row r="11" spans="1:36" x14ac:dyDescent="0.25">
      <c r="A11" s="12" t="s">
        <v>19</v>
      </c>
      <c r="B11" s="4">
        <v>60.89</v>
      </c>
      <c r="C11" s="4">
        <v>19.367999999999999</v>
      </c>
      <c r="D11" s="4">
        <v>6.8000000000000005E-2</v>
      </c>
      <c r="E11" s="4">
        <v>60.308999999999997</v>
      </c>
      <c r="F11" s="4">
        <v>23.094000000000001</v>
      </c>
      <c r="G11" s="4">
        <v>3.5999999999999997E-2</v>
      </c>
      <c r="H11" s="4">
        <v>9.99</v>
      </c>
      <c r="I11" s="4">
        <v>0.98</v>
      </c>
      <c r="J11" s="4">
        <v>0.98</v>
      </c>
      <c r="K11" s="4">
        <v>1.3</v>
      </c>
      <c r="L11" s="4">
        <v>1.3</v>
      </c>
      <c r="M11" s="4">
        <v>1.1759999999999999</v>
      </c>
      <c r="N11" s="4">
        <v>1.1759999999999999</v>
      </c>
      <c r="O11" s="4">
        <v>1.56</v>
      </c>
      <c r="P11" s="4">
        <v>1.56</v>
      </c>
      <c r="Q11" s="4">
        <v>59.665999999999997</v>
      </c>
      <c r="R11" s="4">
        <v>18.995000000000001</v>
      </c>
      <c r="S11" s="4">
        <v>6.7000000000000004E-2</v>
      </c>
      <c r="T11" s="4">
        <v>78.400999999999996</v>
      </c>
      <c r="U11" s="4">
        <v>40.485999999999997</v>
      </c>
      <c r="V11" s="4">
        <v>4.7E-2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>
        <f t="shared" si="4"/>
        <v>0</v>
      </c>
      <c r="AD11">
        <f t="shared" si="5"/>
        <v>0</v>
      </c>
      <c r="AE11">
        <f t="shared" si="6"/>
        <v>0</v>
      </c>
      <c r="AF11">
        <f t="shared" si="7"/>
        <v>0</v>
      </c>
      <c r="AG11" s="15">
        <f t="shared" si="0"/>
        <v>0.97989817704056492</v>
      </c>
      <c r="AH11" s="15">
        <f t="shared" si="1"/>
        <v>1.299988393108823</v>
      </c>
      <c r="AI11" s="15">
        <f t="shared" si="2"/>
        <v>0.98074142916150364</v>
      </c>
      <c r="AJ11" s="15">
        <f t="shared" si="3"/>
        <v>1.7523994811932551</v>
      </c>
    </row>
    <row r="12" spans="1:36" x14ac:dyDescent="0.25">
      <c r="A12" s="12" t="s">
        <v>20</v>
      </c>
      <c r="B12" s="4">
        <v>36.872999999999998</v>
      </c>
      <c r="C12" s="4">
        <v>11.788</v>
      </c>
      <c r="D12" s="4">
        <v>0</v>
      </c>
      <c r="E12" s="4">
        <v>36.313000000000002</v>
      </c>
      <c r="F12" s="4">
        <v>7.87</v>
      </c>
      <c r="G12" s="4">
        <v>0</v>
      </c>
      <c r="H12" s="4"/>
      <c r="I12" s="4">
        <v>0.8</v>
      </c>
      <c r="J12" s="4">
        <v>0.8</v>
      </c>
      <c r="K12" s="4">
        <v>1.6</v>
      </c>
      <c r="L12" s="4">
        <v>1.6</v>
      </c>
      <c r="M12" s="4">
        <v>0.96</v>
      </c>
      <c r="N12" s="4">
        <v>0.96</v>
      </c>
      <c r="O12" s="4">
        <v>1.92</v>
      </c>
      <c r="P12" s="4">
        <v>1.92</v>
      </c>
      <c r="Q12" s="4">
        <v>25.811</v>
      </c>
      <c r="R12" s="4">
        <v>8.2520000000000007</v>
      </c>
      <c r="S12" s="4">
        <v>0</v>
      </c>
      <c r="T12" s="4">
        <v>53.38</v>
      </c>
      <c r="U12" s="4">
        <v>11.569000000000001</v>
      </c>
      <c r="V12" s="4"/>
      <c r="W12" s="4"/>
      <c r="X12" s="4"/>
      <c r="Y12" s="4"/>
      <c r="Z12" s="4"/>
      <c r="AA12" s="4"/>
      <c r="AB12" s="4"/>
      <c r="AC12">
        <f t="shared" si="4"/>
        <v>0</v>
      </c>
      <c r="AD12">
        <f t="shared" si="5"/>
        <v>0</v>
      </c>
      <c r="AE12">
        <f t="shared" si="6"/>
        <v>0</v>
      </c>
      <c r="AF12">
        <f t="shared" si="7"/>
        <v>0</v>
      </c>
      <c r="AG12" s="15">
        <f t="shared" si="0"/>
        <v>0.69999728798850114</v>
      </c>
      <c r="AH12" s="15">
        <f t="shared" si="1"/>
        <v>1.4699969707818137</v>
      </c>
      <c r="AI12" s="15">
        <f t="shared" si="2"/>
        <v>0.70003393281303028</v>
      </c>
      <c r="AJ12" s="15">
        <f t="shared" si="3"/>
        <v>1.470012706480305</v>
      </c>
    </row>
    <row r="13" spans="1:36" x14ac:dyDescent="0.25">
      <c r="A13" s="12" t="s">
        <v>54</v>
      </c>
      <c r="B13" s="4">
        <v>46.732999999999997</v>
      </c>
      <c r="C13" s="4">
        <v>23.170999999999999</v>
      </c>
      <c r="D13" s="4">
        <v>0</v>
      </c>
      <c r="E13" s="4">
        <v>42.805</v>
      </c>
      <c r="F13" s="4">
        <v>17.260000000000002</v>
      </c>
      <c r="G13" s="4">
        <v>0</v>
      </c>
      <c r="H13" s="4"/>
      <c r="I13" s="4">
        <v>1.1499999999999999</v>
      </c>
      <c r="J13" s="4">
        <v>1.21</v>
      </c>
      <c r="K13" s="4">
        <v>1.3</v>
      </c>
      <c r="L13" s="4">
        <v>1.33</v>
      </c>
      <c r="M13" s="4">
        <v>1.38</v>
      </c>
      <c r="N13" s="4">
        <v>1.45</v>
      </c>
      <c r="O13" s="4">
        <v>1.56</v>
      </c>
      <c r="P13" s="4">
        <v>1.5960000000000001</v>
      </c>
      <c r="Q13" s="4">
        <v>53.838000000000001</v>
      </c>
      <c r="R13" s="4">
        <v>28.036000000000001</v>
      </c>
      <c r="S13" s="4">
        <v>0</v>
      </c>
      <c r="T13" s="4">
        <v>55.718000000000004</v>
      </c>
      <c r="U13" s="4">
        <v>22.933</v>
      </c>
      <c r="V13" s="4">
        <v>0</v>
      </c>
      <c r="W13" s="4"/>
      <c r="X13" s="4"/>
      <c r="Y13" s="4"/>
      <c r="Z13" s="4"/>
      <c r="AA13" s="4"/>
      <c r="AB13" s="4"/>
      <c r="AC13">
        <f t="shared" si="4"/>
        <v>0</v>
      </c>
      <c r="AD13">
        <f t="shared" si="5"/>
        <v>0</v>
      </c>
      <c r="AE13">
        <f t="shared" si="6"/>
        <v>0</v>
      </c>
      <c r="AF13">
        <f t="shared" si="7"/>
        <v>0</v>
      </c>
      <c r="AG13" s="15">
        <f t="shared" si="0"/>
        <v>1.1520338946782789</v>
      </c>
      <c r="AH13" s="15">
        <f t="shared" si="1"/>
        <v>1.3016703656114941</v>
      </c>
      <c r="AI13" s="15">
        <f t="shared" si="2"/>
        <v>1.2099607267705321</v>
      </c>
      <c r="AJ13" s="15">
        <f t="shared" si="3"/>
        <v>1.3286790266512165</v>
      </c>
    </row>
    <row r="14" spans="1:36" x14ac:dyDescent="0.25">
      <c r="A14" s="12" t="s">
        <v>21</v>
      </c>
      <c r="B14" s="4">
        <v>133.16900000000001</v>
      </c>
      <c r="C14" s="4">
        <v>34.134999999999998</v>
      </c>
      <c r="D14" s="4">
        <v>0</v>
      </c>
      <c r="E14" s="4">
        <v>130.85900000000001</v>
      </c>
      <c r="F14" s="4">
        <v>56.753</v>
      </c>
      <c r="G14" s="4"/>
      <c r="H14" s="4">
        <v>4.6150000000000002</v>
      </c>
      <c r="I14" s="4">
        <v>0.88</v>
      </c>
      <c r="J14" s="4">
        <v>0.88</v>
      </c>
      <c r="K14" s="4">
        <v>0.91</v>
      </c>
      <c r="L14" s="4">
        <v>0.91</v>
      </c>
      <c r="M14" s="4">
        <v>1.06</v>
      </c>
      <c r="N14" s="4">
        <v>1.06</v>
      </c>
      <c r="O14" s="4">
        <v>1.0900000000000001</v>
      </c>
      <c r="P14" s="4">
        <v>1.0900000000000001</v>
      </c>
      <c r="Q14" s="4">
        <v>117.18899999999999</v>
      </c>
      <c r="R14" s="4">
        <v>30.039000000000001</v>
      </c>
      <c r="S14" s="4">
        <v>0</v>
      </c>
      <c r="T14" s="4">
        <v>119.07899999999999</v>
      </c>
      <c r="U14" s="4">
        <v>51.646000000000001</v>
      </c>
      <c r="V14" s="4">
        <v>0</v>
      </c>
      <c r="W14" s="4">
        <v>15.78</v>
      </c>
      <c r="X14" s="4">
        <v>2.6871999999999998</v>
      </c>
      <c r="Y14" s="4">
        <v>0</v>
      </c>
      <c r="Z14" s="4">
        <v>15.5496</v>
      </c>
      <c r="AA14" s="4">
        <v>3.7191999999999998</v>
      </c>
      <c r="AB14" s="4"/>
      <c r="AC14">
        <f t="shared" si="4"/>
        <v>0.11849604637715984</v>
      </c>
      <c r="AD14">
        <f t="shared" si="5"/>
        <v>0.11882713454940048</v>
      </c>
      <c r="AE14">
        <f t="shared" si="6"/>
        <v>7.8722718617255022E-2</v>
      </c>
      <c r="AF14">
        <f t="shared" si="7"/>
        <v>6.5533099571828804E-2</v>
      </c>
      <c r="AG14" s="15">
        <f t="shared" si="0"/>
        <v>0.99849814896860367</v>
      </c>
      <c r="AH14" s="15">
        <f t="shared" si="1"/>
        <v>1.0288065780725819</v>
      </c>
      <c r="AI14" s="15">
        <f t="shared" si="2"/>
        <v>0.95872857770616671</v>
      </c>
      <c r="AJ14" s="15">
        <f t="shared" si="3"/>
        <v>0.97554666713653904</v>
      </c>
    </row>
    <row r="15" spans="1:36" x14ac:dyDescent="0.25">
      <c r="A15" s="12" t="s">
        <v>22</v>
      </c>
      <c r="B15" s="4">
        <v>48.48</v>
      </c>
      <c r="C15" s="4">
        <v>6.8789999999999996</v>
      </c>
      <c r="D15" s="4">
        <v>7.4999999999999997E-2</v>
      </c>
      <c r="E15" s="4">
        <v>46.804000000000002</v>
      </c>
      <c r="F15" s="4">
        <v>4.7789999999999999</v>
      </c>
      <c r="G15" s="4"/>
      <c r="H15" s="4"/>
      <c r="I15" s="4">
        <v>1.1399999999999999</v>
      </c>
      <c r="J15" s="4">
        <v>1.68</v>
      </c>
      <c r="K15" s="4">
        <v>1.68</v>
      </c>
      <c r="L15" s="4">
        <v>2.71</v>
      </c>
      <c r="M15" s="4">
        <v>1.3680000000000001</v>
      </c>
      <c r="N15" s="4">
        <v>2.016</v>
      </c>
      <c r="O15" s="4">
        <v>2.016</v>
      </c>
      <c r="P15" s="4">
        <v>3.2519999999999998</v>
      </c>
      <c r="Q15" s="4">
        <v>55.267000000000003</v>
      </c>
      <c r="R15" s="4">
        <v>11.557</v>
      </c>
      <c r="S15" s="4">
        <v>0.126</v>
      </c>
      <c r="T15" s="4">
        <v>78.631</v>
      </c>
      <c r="U15" s="4">
        <v>12.951000000000001</v>
      </c>
      <c r="V15" s="4">
        <v>0</v>
      </c>
      <c r="W15" s="4">
        <v>7.694</v>
      </c>
      <c r="X15" s="4">
        <v>0.33</v>
      </c>
      <c r="Y15" s="4">
        <v>1.9E-2</v>
      </c>
      <c r="Z15" s="4">
        <v>0</v>
      </c>
      <c r="AA15" s="4">
        <v>0</v>
      </c>
      <c r="AB15" s="4">
        <v>0</v>
      </c>
      <c r="AC15">
        <f t="shared" si="4"/>
        <v>0.15870462046204623</v>
      </c>
      <c r="AD15">
        <f t="shared" si="5"/>
        <v>0</v>
      </c>
      <c r="AE15">
        <f t="shared" si="6"/>
        <v>5.0186942766752951E-2</v>
      </c>
      <c r="AF15">
        <f t="shared" si="7"/>
        <v>0</v>
      </c>
      <c r="AG15" s="15">
        <f t="shared" si="0"/>
        <v>1.2987004950495051</v>
      </c>
      <c r="AH15" s="15">
        <f t="shared" si="1"/>
        <v>1.6800059823946671</v>
      </c>
      <c r="AI15" s="15">
        <f t="shared" si="2"/>
        <v>1.7280127925570579</v>
      </c>
      <c r="AJ15" s="15">
        <f t="shared" si="3"/>
        <v>2.7099811676082863</v>
      </c>
    </row>
    <row r="16" spans="1:36" x14ac:dyDescent="0.25">
      <c r="A16" s="12" t="s">
        <v>64</v>
      </c>
      <c r="B16" s="4">
        <v>87.013999999999996</v>
      </c>
      <c r="C16" s="4">
        <v>12.169</v>
      </c>
      <c r="D16" s="4">
        <v>1.71</v>
      </c>
      <c r="E16" s="4">
        <v>64.790999999999997</v>
      </c>
      <c r="F16" s="4">
        <v>11.026999999999999</v>
      </c>
      <c r="G16" s="4"/>
      <c r="H16" s="4">
        <v>23.187000000000001</v>
      </c>
      <c r="I16" s="4">
        <v>1.03</v>
      </c>
      <c r="J16" s="4"/>
      <c r="K16" s="4">
        <v>0.84</v>
      </c>
      <c r="L16" s="4"/>
      <c r="M16" s="4"/>
      <c r="N16" s="4"/>
      <c r="O16" s="4"/>
      <c r="P16" s="4"/>
      <c r="Q16" s="4">
        <v>38.466999999999999</v>
      </c>
      <c r="R16" s="4">
        <v>9.7439999999999998</v>
      </c>
      <c r="S16" s="4">
        <v>1.2010000000000001</v>
      </c>
      <c r="T16" s="4">
        <v>64.619</v>
      </c>
      <c r="U16" s="4">
        <v>8.7319999999999993</v>
      </c>
      <c r="V16" s="4"/>
      <c r="W16" s="4">
        <v>6.0579999999999998</v>
      </c>
      <c r="X16" s="4">
        <v>0.90500000000000003</v>
      </c>
      <c r="Y16" s="4">
        <v>0.02</v>
      </c>
      <c r="Z16" s="4">
        <v>2.2970000000000002</v>
      </c>
      <c r="AA16" s="4"/>
      <c r="AB16" s="4"/>
      <c r="AC16">
        <f t="shared" si="4"/>
        <v>6.9620980531868437E-2</v>
      </c>
      <c r="AD16">
        <f t="shared" si="5"/>
        <v>3.5452454816255349E-2</v>
      </c>
      <c r="AE16">
        <f t="shared" si="6"/>
        <v>6.6647452986526398E-2</v>
      </c>
      <c r="AF16">
        <f t="shared" si="7"/>
        <v>0</v>
      </c>
      <c r="AG16" s="15">
        <f t="shared" si="0"/>
        <v>0.51169926678465538</v>
      </c>
      <c r="AH16" s="15">
        <f t="shared" si="1"/>
        <v>1.0327977651216991</v>
      </c>
      <c r="AI16" s="15">
        <f t="shared" si="2"/>
        <v>0.87509244802366659</v>
      </c>
      <c r="AJ16" s="15">
        <f t="shared" si="3"/>
        <v>0.79187448988845555</v>
      </c>
    </row>
    <row r="17" spans="1:36" x14ac:dyDescent="0.25">
      <c r="A17" s="12" t="s">
        <v>24</v>
      </c>
      <c r="B17" s="4">
        <v>43.003</v>
      </c>
      <c r="C17" s="4">
        <v>30.690999999999999</v>
      </c>
      <c r="D17" s="4">
        <v>0</v>
      </c>
      <c r="E17" s="4">
        <v>35.256</v>
      </c>
      <c r="F17" s="4">
        <v>29.937000000000001</v>
      </c>
      <c r="G17" s="4">
        <v>0</v>
      </c>
      <c r="H17" s="4"/>
      <c r="I17" s="4">
        <v>0.88</v>
      </c>
      <c r="J17" s="4">
        <v>1.06</v>
      </c>
      <c r="K17" s="4">
        <v>1.64</v>
      </c>
      <c r="L17" s="4">
        <v>1.97</v>
      </c>
      <c r="M17" s="4">
        <v>1.06</v>
      </c>
      <c r="N17" s="4">
        <v>1.27</v>
      </c>
      <c r="O17" s="4">
        <v>1.97</v>
      </c>
      <c r="P17" s="4">
        <v>2.36</v>
      </c>
      <c r="Q17" s="4">
        <v>37.817999999999998</v>
      </c>
      <c r="R17" s="4">
        <v>32.036999999999999</v>
      </c>
      <c r="S17" s="4">
        <v>0</v>
      </c>
      <c r="T17" s="4">
        <v>57.792999999999999</v>
      </c>
      <c r="U17" s="4">
        <v>56.536999999999999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>
        <f t="shared" si="4"/>
        <v>0</v>
      </c>
      <c r="AD17">
        <f t="shared" si="5"/>
        <v>0</v>
      </c>
      <c r="AE17">
        <f t="shared" si="6"/>
        <v>0</v>
      </c>
      <c r="AF17">
        <f t="shared" si="7"/>
        <v>0</v>
      </c>
      <c r="AG17" s="15">
        <f t="shared" si="0"/>
        <v>0.87942701671976364</v>
      </c>
      <c r="AH17" s="15">
        <f t="shared" si="1"/>
        <v>1.639238711141366</v>
      </c>
      <c r="AI17" s="15">
        <f t="shared" si="2"/>
        <v>1.0438565051643804</v>
      </c>
      <c r="AJ17" s="15">
        <f t="shared" si="3"/>
        <v>1.8885325850953669</v>
      </c>
    </row>
    <row r="18" spans="1:36" x14ac:dyDescent="0.25">
      <c r="A18" s="12" t="s">
        <v>25</v>
      </c>
      <c r="B18" s="4">
        <v>11.505000000000001</v>
      </c>
      <c r="C18" s="4">
        <v>44.930999999999997</v>
      </c>
      <c r="D18" s="4">
        <v>0</v>
      </c>
      <c r="E18" s="4">
        <v>9.4499999999999993</v>
      </c>
      <c r="F18" s="4">
        <v>43.003999999999998</v>
      </c>
      <c r="G18" s="4">
        <v>0</v>
      </c>
      <c r="H18" s="4"/>
      <c r="I18" s="4">
        <v>1</v>
      </c>
      <c r="J18" s="4">
        <v>1</v>
      </c>
      <c r="K18" s="4">
        <v>2.08</v>
      </c>
      <c r="L18" s="4">
        <v>2.08</v>
      </c>
      <c r="M18" s="4">
        <v>1.2</v>
      </c>
      <c r="N18" s="4">
        <v>1.2</v>
      </c>
      <c r="O18" s="4">
        <v>2.496</v>
      </c>
      <c r="P18" s="4">
        <v>2.496</v>
      </c>
      <c r="Q18" s="4">
        <v>11.311999999999999</v>
      </c>
      <c r="R18" s="4">
        <v>43.954999999999998</v>
      </c>
      <c r="S18" s="4">
        <v>0</v>
      </c>
      <c r="T18" s="4">
        <v>19.655999999999999</v>
      </c>
      <c r="U18" s="4">
        <v>89.447999999999993</v>
      </c>
      <c r="V18" s="4">
        <v>0</v>
      </c>
      <c r="W18" s="4">
        <v>6.2229999999999999</v>
      </c>
      <c r="X18" s="4">
        <v>1.135</v>
      </c>
      <c r="Y18" s="4">
        <v>0</v>
      </c>
      <c r="Z18" s="4">
        <v>1.444</v>
      </c>
      <c r="AA18" s="4">
        <v>7.02</v>
      </c>
      <c r="AB18" s="4">
        <v>0</v>
      </c>
      <c r="AC18">
        <f t="shared" si="4"/>
        <v>0.54089526292916124</v>
      </c>
      <c r="AD18">
        <f t="shared" si="5"/>
        <v>0.1528042328042328</v>
      </c>
      <c r="AE18">
        <f t="shared" si="6"/>
        <v>2.5260955687609891E-2</v>
      </c>
      <c r="AF18">
        <f t="shared" si="7"/>
        <v>0.16324062877871826</v>
      </c>
      <c r="AG18" s="15">
        <f t="shared" si="0"/>
        <v>1.5241199478487613</v>
      </c>
      <c r="AH18" s="15">
        <f t="shared" si="1"/>
        <v>2.2328042328042326</v>
      </c>
      <c r="AI18" s="15">
        <f t="shared" si="2"/>
        <v>1.0035387594311278</v>
      </c>
      <c r="AJ18" s="15">
        <f t="shared" si="3"/>
        <v>2.2432331876104548</v>
      </c>
    </row>
    <row r="19" spans="1:36" hidden="1" x14ac:dyDescent="0.25">
      <c r="A19" s="12" t="s">
        <v>26</v>
      </c>
      <c r="B19" s="4" t="s">
        <v>63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G19" s="15"/>
      <c r="AH19" s="15"/>
      <c r="AI19" s="15"/>
      <c r="AJ19" s="15"/>
    </row>
    <row r="20" spans="1:36" x14ac:dyDescent="0.25">
      <c r="A20" s="9" t="s">
        <v>53</v>
      </c>
      <c r="B20" s="4">
        <v>197.55199999999999</v>
      </c>
      <c r="C20" s="4">
        <v>138.773</v>
      </c>
      <c r="D20" s="4">
        <v>0</v>
      </c>
      <c r="E20" s="4">
        <v>197.649</v>
      </c>
      <c r="F20" s="4">
        <v>184.97</v>
      </c>
      <c r="G20" s="4">
        <v>0</v>
      </c>
      <c r="H20" s="4"/>
      <c r="I20" s="7">
        <f>Q20/B20</f>
        <v>0.87777395318700902</v>
      </c>
      <c r="J20" s="7">
        <f>R20/C20</f>
        <v>0.94025494872921966</v>
      </c>
      <c r="K20" s="7">
        <f>T20/E20</f>
        <v>1.6651235270605973</v>
      </c>
      <c r="L20" s="7">
        <f>U20/F20</f>
        <v>2.1628588419743742</v>
      </c>
      <c r="M20" s="8">
        <f>I20*1.2</f>
        <v>1.0533287438244108</v>
      </c>
      <c r="N20" s="8">
        <f>J20*1.2</f>
        <v>1.1283059384750636</v>
      </c>
      <c r="O20" s="8">
        <f>K20*1.2</f>
        <v>1.9981482324727167</v>
      </c>
      <c r="P20" s="8">
        <f>L20*1.2</f>
        <v>2.5954306103692488</v>
      </c>
      <c r="Q20" s="4">
        <v>173.40600000000001</v>
      </c>
      <c r="R20" s="4">
        <v>130.482</v>
      </c>
      <c r="S20" s="4">
        <v>0</v>
      </c>
      <c r="T20" s="4">
        <v>329.11</v>
      </c>
      <c r="U20" s="4">
        <v>400.06400000000002</v>
      </c>
      <c r="V20" s="4">
        <v>0</v>
      </c>
      <c r="W20" s="4">
        <v>1.169</v>
      </c>
      <c r="X20" s="4">
        <v>0.20300000000000001</v>
      </c>
      <c r="Y20" s="4">
        <v>0</v>
      </c>
      <c r="Z20" s="4">
        <v>1.1639999999999999</v>
      </c>
      <c r="AA20" s="4">
        <v>0.17499999999999999</v>
      </c>
      <c r="AB20" s="4"/>
      <c r="AC20">
        <f t="shared" si="4"/>
        <v>5.9174293350611491E-3</v>
      </c>
      <c r="AD20">
        <f t="shared" si="5"/>
        <v>5.889227873654812E-3</v>
      </c>
      <c r="AE20">
        <f t="shared" si="6"/>
        <v>1.4628205774898577E-3</v>
      </c>
      <c r="AF20">
        <f t="shared" si="7"/>
        <v>9.4609936746499425E-4</v>
      </c>
      <c r="AG20" s="15">
        <f t="shared" si="0"/>
        <v>0.88369138252207025</v>
      </c>
      <c r="AH20" s="15">
        <f t="shared" si="1"/>
        <v>1.6710127549342522</v>
      </c>
      <c r="AI20" s="15">
        <f t="shared" si="2"/>
        <v>0.94171776930670958</v>
      </c>
      <c r="AJ20" s="15">
        <f t="shared" si="3"/>
        <v>2.1638049413418394</v>
      </c>
    </row>
    <row r="21" spans="1:36" x14ac:dyDescent="0.25">
      <c r="A21" s="12" t="s">
        <v>27</v>
      </c>
      <c r="B21" s="4">
        <v>27.053999999999998</v>
      </c>
      <c r="C21" s="4">
        <v>8.9260000000000002</v>
      </c>
      <c r="D21" s="4">
        <v>0</v>
      </c>
      <c r="E21" s="4">
        <v>24.202999999999999</v>
      </c>
      <c r="F21" s="4">
        <v>3.0680000000000001</v>
      </c>
      <c r="G21" s="4">
        <v>0</v>
      </c>
      <c r="H21" s="4"/>
      <c r="I21" s="4">
        <v>0.8</v>
      </c>
      <c r="J21" s="4">
        <v>0.8</v>
      </c>
      <c r="K21" s="4">
        <v>1.1399999999999999</v>
      </c>
      <c r="L21" s="4">
        <v>1.1399999999999999</v>
      </c>
      <c r="M21" s="4">
        <v>0.96</v>
      </c>
      <c r="N21" s="4">
        <v>0.96</v>
      </c>
      <c r="O21" s="4">
        <v>1.37</v>
      </c>
      <c r="P21" s="4">
        <v>1.37</v>
      </c>
      <c r="Q21" s="4">
        <v>20.622</v>
      </c>
      <c r="R21" s="4">
        <v>8.1769999999999996</v>
      </c>
      <c r="S21" s="4">
        <v>0</v>
      </c>
      <c r="T21" s="4">
        <v>26.148</v>
      </c>
      <c r="U21" s="4">
        <v>4.976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>
        <f t="shared" si="4"/>
        <v>0</v>
      </c>
      <c r="AD21">
        <f t="shared" si="5"/>
        <v>0</v>
      </c>
      <c r="AE21">
        <f t="shared" si="6"/>
        <v>0</v>
      </c>
      <c r="AF21">
        <f t="shared" si="7"/>
        <v>0</v>
      </c>
      <c r="AG21" s="15">
        <f t="shared" si="0"/>
        <v>0.76225327123530717</v>
      </c>
      <c r="AH21" s="15">
        <f t="shared" si="1"/>
        <v>1.0803619386026526</v>
      </c>
      <c r="AI21" s="15">
        <f t="shared" si="2"/>
        <v>0.9160878332959892</v>
      </c>
      <c r="AJ21" s="15">
        <f t="shared" si="3"/>
        <v>1.621903520208605</v>
      </c>
    </row>
    <row r="22" spans="1:36" x14ac:dyDescent="0.25">
      <c r="A22" s="12" t="s">
        <v>28</v>
      </c>
      <c r="B22" s="4">
        <v>86.745000000000005</v>
      </c>
      <c r="C22" s="4">
        <v>30.204999999999998</v>
      </c>
      <c r="D22" s="4">
        <v>1.0680000000000001</v>
      </c>
      <c r="E22" s="4">
        <v>75.878</v>
      </c>
      <c r="F22" s="4">
        <v>31.818999999999999</v>
      </c>
      <c r="G22" s="4">
        <v>0</v>
      </c>
      <c r="H22" s="4"/>
      <c r="I22" s="4">
        <v>1.1100000000000001</v>
      </c>
      <c r="J22" s="4">
        <v>1.1100000000000001</v>
      </c>
      <c r="K22" s="4">
        <v>1.42</v>
      </c>
      <c r="L22" s="4">
        <v>1.42</v>
      </c>
      <c r="M22" s="4">
        <v>1.3320000000000001</v>
      </c>
      <c r="N22" s="4">
        <v>1.3320000000000001</v>
      </c>
      <c r="O22" s="4">
        <v>1.704</v>
      </c>
      <c r="P22" s="4">
        <v>1.704</v>
      </c>
      <c r="Q22" s="4">
        <v>94.081999999999994</v>
      </c>
      <c r="R22" s="4">
        <v>32.622</v>
      </c>
      <c r="S22" s="4">
        <v>1.151</v>
      </c>
      <c r="T22" s="4">
        <v>104.221</v>
      </c>
      <c r="U22" s="4">
        <v>43.646000000000001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>
        <f t="shared" si="4"/>
        <v>0</v>
      </c>
      <c r="AD22">
        <f t="shared" si="5"/>
        <v>0</v>
      </c>
      <c r="AE22">
        <f t="shared" si="6"/>
        <v>0</v>
      </c>
      <c r="AF22">
        <f t="shared" si="7"/>
        <v>0</v>
      </c>
      <c r="AG22" s="15">
        <f t="shared" si="0"/>
        <v>1.0845812438757276</v>
      </c>
      <c r="AH22" s="15">
        <f t="shared" si="1"/>
        <v>1.373533830622842</v>
      </c>
      <c r="AI22" s="15">
        <f t="shared" si="2"/>
        <v>1.080019864260884</v>
      </c>
      <c r="AJ22" s="15">
        <f t="shared" si="3"/>
        <v>1.3716961563845502</v>
      </c>
    </row>
    <row r="23" spans="1:36" x14ac:dyDescent="0.25">
      <c r="A23" s="12" t="s">
        <v>48</v>
      </c>
      <c r="B23" s="4">
        <v>135.065</v>
      </c>
      <c r="C23" s="4">
        <v>67.221999999999994</v>
      </c>
      <c r="D23" s="4">
        <v>0</v>
      </c>
      <c r="E23" s="4">
        <v>130.928</v>
      </c>
      <c r="F23" s="4">
        <v>56.436</v>
      </c>
      <c r="G23" s="4">
        <v>0</v>
      </c>
      <c r="H23" s="4">
        <v>469.06099999999998</v>
      </c>
      <c r="I23" s="4">
        <f>ROUND((Q23/B23),3)</f>
        <v>0.76200000000000001</v>
      </c>
      <c r="J23" s="4">
        <f>ROUND((R23/C23),3)</f>
        <v>0.76200000000000001</v>
      </c>
      <c r="K23" s="4">
        <f>ROUND((T23/E23),3)</f>
        <v>1.2130000000000001</v>
      </c>
      <c r="L23" s="4">
        <f>ROUND((U23/F23),3)</f>
        <v>1.698</v>
      </c>
      <c r="M23" s="7">
        <f>I23*1.2</f>
        <v>0.91439999999999999</v>
      </c>
      <c r="N23" s="7">
        <f>J23*1.2</f>
        <v>0.91439999999999999</v>
      </c>
      <c r="O23" s="7">
        <f>K23*1.2</f>
        <v>1.4556</v>
      </c>
      <c r="P23" s="7">
        <f>L23*1.2</f>
        <v>2.0375999999999999</v>
      </c>
      <c r="Q23" s="4">
        <v>102.863</v>
      </c>
      <c r="R23" s="4">
        <v>51.212000000000003</v>
      </c>
      <c r="S23" s="4">
        <v>0</v>
      </c>
      <c r="T23" s="4">
        <v>158.81100000000001</v>
      </c>
      <c r="U23" s="4">
        <v>95.831999999999994</v>
      </c>
      <c r="V23" s="4">
        <v>0</v>
      </c>
      <c r="W23" s="4">
        <v>14.339</v>
      </c>
      <c r="X23" s="4">
        <v>11.497</v>
      </c>
      <c r="Y23" s="4">
        <v>0</v>
      </c>
      <c r="Z23" s="4">
        <v>13.798</v>
      </c>
      <c r="AA23" s="4">
        <v>9.2140000000000004</v>
      </c>
      <c r="AB23" s="4">
        <v>0</v>
      </c>
      <c r="AC23">
        <f t="shared" si="4"/>
        <v>0.10616369895976012</v>
      </c>
      <c r="AD23">
        <f t="shared" si="5"/>
        <v>0.10538616644262495</v>
      </c>
      <c r="AE23">
        <f t="shared" si="6"/>
        <v>0.17103031745559491</v>
      </c>
      <c r="AF23">
        <f t="shared" si="7"/>
        <v>0.16326458289035367</v>
      </c>
      <c r="AG23" s="15">
        <f t="shared" si="0"/>
        <v>0.867745159737904</v>
      </c>
      <c r="AH23" s="15">
        <f t="shared" si="1"/>
        <v>1.3183505438103387</v>
      </c>
      <c r="AI23" s="15">
        <f t="shared" si="2"/>
        <v>0.93286424087352371</v>
      </c>
      <c r="AJ23" s="15">
        <f t="shared" si="3"/>
        <v>1.8613296477425756</v>
      </c>
    </row>
    <row r="24" spans="1:36" x14ac:dyDescent="0.25">
      <c r="A24" s="12" t="s">
        <v>76</v>
      </c>
      <c r="B24" s="4">
        <v>65.808000000000007</v>
      </c>
      <c r="C24" s="4">
        <v>30.744</v>
      </c>
      <c r="D24" s="4">
        <v>0</v>
      </c>
      <c r="E24" s="4">
        <v>62.63</v>
      </c>
      <c r="F24" s="4">
        <v>20.655000000000001</v>
      </c>
      <c r="G24" s="4"/>
      <c r="H24" s="4"/>
      <c r="I24" s="4">
        <v>0.89</v>
      </c>
      <c r="J24" s="4">
        <v>1.28</v>
      </c>
      <c r="K24" s="4">
        <v>0.89</v>
      </c>
      <c r="L24" s="4">
        <v>1.28</v>
      </c>
      <c r="M24" s="4">
        <v>1.0680000000000001</v>
      </c>
      <c r="N24" s="4">
        <v>1.536</v>
      </c>
      <c r="O24" s="4">
        <v>1.0680000000000001</v>
      </c>
      <c r="P24" s="4">
        <v>1.536</v>
      </c>
      <c r="Q24" s="4">
        <v>58.569000000000003</v>
      </c>
      <c r="R24" s="4">
        <v>39.351999999999997</v>
      </c>
      <c r="S24" s="4">
        <v>0</v>
      </c>
      <c r="T24" s="4">
        <v>56.006</v>
      </c>
      <c r="U24" s="4">
        <v>30.353000000000002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>
        <f t="shared" si="4"/>
        <v>0</v>
      </c>
      <c r="AD24">
        <f t="shared" si="5"/>
        <v>0</v>
      </c>
      <c r="AE24">
        <f t="shared" si="6"/>
        <v>0</v>
      </c>
      <c r="AF24">
        <f t="shared" si="7"/>
        <v>0</v>
      </c>
      <c r="AG24" s="15">
        <f t="shared" si="0"/>
        <v>0.88999817651349378</v>
      </c>
      <c r="AH24" s="15">
        <f t="shared" si="1"/>
        <v>0.8942359891425834</v>
      </c>
      <c r="AI24" s="15">
        <f t="shared" si="2"/>
        <v>1.2799895914650012</v>
      </c>
      <c r="AJ24" s="15">
        <f t="shared" si="3"/>
        <v>1.469523117889131</v>
      </c>
    </row>
    <row r="25" spans="1:36" x14ac:dyDescent="0.25">
      <c r="A25" s="12" t="s">
        <v>75</v>
      </c>
      <c r="B25" s="4">
        <v>583.51300000000003</v>
      </c>
      <c r="C25" s="4">
        <v>489.33699999999999</v>
      </c>
      <c r="D25" s="4">
        <v>0</v>
      </c>
      <c r="E25" s="4">
        <v>571.53099999999995</v>
      </c>
      <c r="F25" s="4">
        <v>513.67399999999998</v>
      </c>
      <c r="G25" s="4">
        <v>0</v>
      </c>
      <c r="H25" s="4"/>
      <c r="I25" s="4">
        <v>0.75</v>
      </c>
      <c r="J25" s="4">
        <v>0.75</v>
      </c>
      <c r="K25" s="4">
        <v>1.24</v>
      </c>
      <c r="L25" s="4">
        <v>1.24</v>
      </c>
      <c r="M25" s="4">
        <v>0.9</v>
      </c>
      <c r="N25" s="4">
        <v>0.9</v>
      </c>
      <c r="O25" s="4">
        <v>1.49</v>
      </c>
      <c r="P25" s="4">
        <v>1.49</v>
      </c>
      <c r="Q25" s="4">
        <v>441.22699999999998</v>
      </c>
      <c r="R25" s="4">
        <v>321.84500000000003</v>
      </c>
      <c r="S25" s="4">
        <v>0</v>
      </c>
      <c r="T25" s="4">
        <v>703.88400000000001</v>
      </c>
      <c r="U25" s="4">
        <v>570.30499999999995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>
        <f t="shared" si="4"/>
        <v>0</v>
      </c>
      <c r="AD25">
        <f t="shared" si="5"/>
        <v>0</v>
      </c>
      <c r="AE25">
        <f t="shared" si="6"/>
        <v>0</v>
      </c>
      <c r="AF25">
        <f t="shared" si="7"/>
        <v>0</v>
      </c>
      <c r="AG25" s="15">
        <f t="shared" si="0"/>
        <v>0.75615624673314896</v>
      </c>
      <c r="AH25" s="15">
        <f t="shared" si="1"/>
        <v>1.2315762399589876</v>
      </c>
      <c r="AI25" s="15">
        <f t="shared" si="2"/>
        <v>0.65771646125267458</v>
      </c>
      <c r="AJ25" s="15">
        <f t="shared" si="3"/>
        <v>1.1102469659745284</v>
      </c>
    </row>
    <row r="26" spans="1:36" x14ac:dyDescent="0.25">
      <c r="A26" s="12" t="s">
        <v>30</v>
      </c>
      <c r="B26" s="4">
        <v>34.863</v>
      </c>
      <c r="C26" s="4">
        <v>12.739000000000001</v>
      </c>
      <c r="D26" s="4">
        <v>0</v>
      </c>
      <c r="E26" s="4">
        <v>41.622</v>
      </c>
      <c r="F26" s="4">
        <v>103.999</v>
      </c>
      <c r="G26" s="4">
        <v>0</v>
      </c>
      <c r="H26" s="4"/>
      <c r="I26" s="4">
        <v>0.95</v>
      </c>
      <c r="J26" s="4">
        <v>1.05</v>
      </c>
      <c r="K26" s="4">
        <v>1.2</v>
      </c>
      <c r="L26" s="4">
        <v>1.35</v>
      </c>
      <c r="M26" s="4">
        <v>1.1399999999999999</v>
      </c>
      <c r="N26" s="4">
        <v>1.26</v>
      </c>
      <c r="O26" s="4">
        <v>1.44</v>
      </c>
      <c r="P26" s="4">
        <v>1.62</v>
      </c>
      <c r="Q26" s="4">
        <v>33.119</v>
      </c>
      <c r="R26" s="4">
        <v>13.375999999999999</v>
      </c>
      <c r="S26" s="4">
        <v>0</v>
      </c>
      <c r="T26" s="4">
        <v>49.945999999999998</v>
      </c>
      <c r="U26" s="4">
        <v>151.82400000000001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>
        <f t="shared" si="4"/>
        <v>0</v>
      </c>
      <c r="AD26">
        <f t="shared" si="5"/>
        <v>0</v>
      </c>
      <c r="AE26">
        <f t="shared" si="6"/>
        <v>0</v>
      </c>
      <c r="AF26">
        <f t="shared" si="7"/>
        <v>0</v>
      </c>
      <c r="AG26" s="15">
        <f>(Q26+W26)/B26</f>
        <v>0.94997561885093085</v>
      </c>
      <c r="AH26" s="15">
        <f>(T26+Z26)/E26</f>
        <v>1.199990389697756</v>
      </c>
      <c r="AI26" s="15">
        <f>(R26+X26)/C26</f>
        <v>1.0500039249548629</v>
      </c>
      <c r="AJ26" s="15">
        <f>(U26+V26+AA26+AB26)/(F26+G26)</f>
        <v>1.4598601909633748</v>
      </c>
    </row>
    <row r="27" spans="1:36" x14ac:dyDescent="0.25">
      <c r="A27" s="12" t="s">
        <v>31</v>
      </c>
      <c r="B27" s="4">
        <v>86.088999999999999</v>
      </c>
      <c r="C27" s="4">
        <v>29.715</v>
      </c>
      <c r="D27" s="4">
        <v>1.278</v>
      </c>
      <c r="E27" s="4">
        <v>83.031999999999996</v>
      </c>
      <c r="F27" s="4">
        <v>161.767</v>
      </c>
      <c r="G27" s="4">
        <v>6.4000000000000001E-2</v>
      </c>
      <c r="H27" s="4"/>
      <c r="I27" s="4">
        <v>0.62</v>
      </c>
      <c r="J27" s="4">
        <v>0.9</v>
      </c>
      <c r="K27" s="4">
        <v>1.22</v>
      </c>
      <c r="L27" s="4">
        <v>1.38</v>
      </c>
      <c r="M27" s="4"/>
      <c r="N27" s="4"/>
      <c r="O27" s="4"/>
      <c r="P27" s="4"/>
      <c r="Q27" s="4">
        <v>53.636000000000003</v>
      </c>
      <c r="R27" s="4">
        <v>26.614999999999998</v>
      </c>
      <c r="S27" s="4">
        <v>1.1499999999999999</v>
      </c>
      <c r="T27" s="4">
        <v>100.179</v>
      </c>
      <c r="U27" s="4">
        <v>239.465</v>
      </c>
      <c r="V27" s="4">
        <v>8.7999999999999995E-2</v>
      </c>
      <c r="W27" s="4"/>
      <c r="X27" s="4"/>
      <c r="Y27" s="4"/>
      <c r="Z27" s="4"/>
      <c r="AA27" s="4"/>
      <c r="AB27" s="4"/>
      <c r="AC27">
        <f t="shared" si="4"/>
        <v>0</v>
      </c>
      <c r="AD27">
        <f t="shared" si="5"/>
        <v>0</v>
      </c>
      <c r="AE27">
        <f t="shared" si="6"/>
        <v>0</v>
      </c>
      <c r="AF27">
        <f t="shared" si="7"/>
        <v>0</v>
      </c>
      <c r="AG27" s="15">
        <f t="shared" ref="AG27:AG43" si="8">(Q27+W27)/B27</f>
        <v>0.62302965535666577</v>
      </c>
      <c r="AH27" s="15">
        <f t="shared" ref="AH27:AH43" si="9">(T27+Z27)/E27</f>
        <v>1.2065107428461317</v>
      </c>
      <c r="AI27" s="15">
        <f t="shared" ref="AI27:AI43" si="10">(R27+X27)/C27</f>
        <v>0.89567558472152109</v>
      </c>
      <c r="AJ27" s="15">
        <f t="shared" ref="AJ27:AJ43" si="11">(U27+V27+AA27+AB27)/(F27+G27)</f>
        <v>1.4802664508036163</v>
      </c>
    </row>
    <row r="28" spans="1:36" x14ac:dyDescent="0.25">
      <c r="A28" s="9" t="s">
        <v>55</v>
      </c>
      <c r="B28" s="4">
        <v>202.804</v>
      </c>
      <c r="C28" s="4">
        <v>88.013999999999996</v>
      </c>
      <c r="D28" s="4">
        <v>0</v>
      </c>
      <c r="E28" s="4">
        <v>201.33500000000001</v>
      </c>
      <c r="F28" s="4">
        <v>364.75099999999998</v>
      </c>
      <c r="G28" s="4">
        <v>0</v>
      </c>
      <c r="H28" s="4"/>
      <c r="I28" s="4">
        <v>0.76400000000000001</v>
      </c>
      <c r="J28" s="4">
        <v>0.76400000000000001</v>
      </c>
      <c r="K28" s="4">
        <v>0.64500000000000002</v>
      </c>
      <c r="L28" s="4">
        <v>0.64500000000000002</v>
      </c>
      <c r="M28" s="4">
        <v>0.91700000000000004</v>
      </c>
      <c r="N28" s="4">
        <v>0.91700000000000004</v>
      </c>
      <c r="O28" s="4">
        <v>0.77400000000000002</v>
      </c>
      <c r="P28" s="4">
        <v>0.77400000000000002</v>
      </c>
      <c r="Q28" s="4">
        <v>154.94200000000001</v>
      </c>
      <c r="R28" s="4">
        <v>67.242999999999995</v>
      </c>
      <c r="S28" s="4">
        <v>0</v>
      </c>
      <c r="T28" s="4">
        <v>129.86099999999999</v>
      </c>
      <c r="U28" s="4">
        <v>235.26400000000001</v>
      </c>
      <c r="V28" s="4">
        <v>0</v>
      </c>
      <c r="W28" s="4"/>
      <c r="X28" s="4"/>
      <c r="Y28" s="4"/>
      <c r="Z28" s="4"/>
      <c r="AA28" s="4"/>
      <c r="AB28" s="4"/>
      <c r="AC28">
        <f t="shared" si="4"/>
        <v>0</v>
      </c>
      <c r="AD28">
        <f t="shared" si="5"/>
        <v>0</v>
      </c>
      <c r="AE28">
        <f t="shared" si="6"/>
        <v>0</v>
      </c>
      <c r="AF28">
        <f t="shared" si="7"/>
        <v>0</v>
      </c>
      <c r="AG28" s="15">
        <f t="shared" si="8"/>
        <v>0.76399873769748139</v>
      </c>
      <c r="AH28" s="15">
        <f t="shared" si="9"/>
        <v>0.64499962748652739</v>
      </c>
      <c r="AI28" s="15">
        <f t="shared" si="10"/>
        <v>0.76400345399595515</v>
      </c>
      <c r="AJ28" s="15">
        <f t="shared" si="11"/>
        <v>0.64499891706945289</v>
      </c>
    </row>
    <row r="29" spans="1:36" x14ac:dyDescent="0.25">
      <c r="A29" s="12" t="s">
        <v>32</v>
      </c>
      <c r="B29" s="4">
        <v>82.738</v>
      </c>
      <c r="C29" s="4">
        <v>47.920999999999999</v>
      </c>
      <c r="D29" s="4">
        <v>0</v>
      </c>
      <c r="E29" s="4">
        <v>78.588999999999999</v>
      </c>
      <c r="F29" s="4">
        <v>75.173000000000002</v>
      </c>
      <c r="G29" s="4">
        <v>0</v>
      </c>
      <c r="H29" s="4"/>
      <c r="I29" s="4">
        <v>0.71</v>
      </c>
      <c r="J29" s="4">
        <v>0.71</v>
      </c>
      <c r="K29" s="4">
        <v>0.94</v>
      </c>
      <c r="L29" s="4">
        <v>0.94</v>
      </c>
      <c r="M29" s="4">
        <v>0.85</v>
      </c>
      <c r="N29" s="4">
        <v>0.85</v>
      </c>
      <c r="O29" s="4">
        <v>1.1299999999999999</v>
      </c>
      <c r="P29" s="4">
        <v>1.1299999999999999</v>
      </c>
      <c r="Q29" s="4">
        <v>60.081000000000003</v>
      </c>
      <c r="R29" s="4">
        <v>34.343000000000004</v>
      </c>
      <c r="S29" s="4">
        <v>0</v>
      </c>
      <c r="T29" s="4">
        <v>71.887</v>
      </c>
      <c r="U29" s="4">
        <v>70.387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>
        <f t="shared" si="4"/>
        <v>0</v>
      </c>
      <c r="AD29">
        <f t="shared" si="5"/>
        <v>0</v>
      </c>
      <c r="AE29">
        <f t="shared" si="6"/>
        <v>0</v>
      </c>
      <c r="AF29">
        <f t="shared" si="7"/>
        <v>0</v>
      </c>
      <c r="AG29" s="15">
        <f t="shared" si="8"/>
        <v>0.72615968478812642</v>
      </c>
      <c r="AH29" s="15">
        <f t="shared" si="9"/>
        <v>0.91472088969194165</v>
      </c>
      <c r="AI29" s="15">
        <f t="shared" si="10"/>
        <v>0.71665866739007955</v>
      </c>
      <c r="AJ29" s="15">
        <f t="shared" si="11"/>
        <v>0.93633352400462933</v>
      </c>
    </row>
    <row r="30" spans="1:36" x14ac:dyDescent="0.25">
      <c r="A30" s="12" t="s">
        <v>33</v>
      </c>
      <c r="B30" s="4">
        <v>64.039000000000001</v>
      </c>
      <c r="C30" s="4">
        <v>43.48</v>
      </c>
      <c r="D30" s="4"/>
      <c r="E30" s="4">
        <v>50.304000000000002</v>
      </c>
      <c r="F30" s="4">
        <v>116.218</v>
      </c>
      <c r="G30" s="4"/>
      <c r="H30" s="4"/>
      <c r="I30" s="4">
        <v>1.1399999999999999</v>
      </c>
      <c r="J30" s="4">
        <v>1.29</v>
      </c>
      <c r="K30" s="4">
        <v>1.1399999999999999</v>
      </c>
      <c r="L30" s="4">
        <v>2</v>
      </c>
      <c r="M30" s="4">
        <v>1.3680000000000001</v>
      </c>
      <c r="N30" s="4">
        <v>1.548</v>
      </c>
      <c r="O30" s="4">
        <v>1.3680000000000001</v>
      </c>
      <c r="P30" s="4">
        <v>2.4</v>
      </c>
      <c r="Q30" s="4">
        <v>72.759</v>
      </c>
      <c r="R30" s="4">
        <v>56.183</v>
      </c>
      <c r="S30" s="4"/>
      <c r="T30" s="4">
        <v>57.56</v>
      </c>
      <c r="U30" s="4">
        <v>232.012</v>
      </c>
      <c r="V30" s="4"/>
      <c r="W30" s="4"/>
      <c r="X30" s="4"/>
      <c r="Y30" s="4"/>
      <c r="Z30" s="4"/>
      <c r="AA30" s="4"/>
      <c r="AB30" s="4"/>
      <c r="AC30">
        <v>0</v>
      </c>
      <c r="AD30">
        <v>0</v>
      </c>
      <c r="AE30">
        <v>0</v>
      </c>
      <c r="AF30">
        <v>0</v>
      </c>
      <c r="AG30" s="15">
        <f t="shared" si="8"/>
        <v>1.1361670232202252</v>
      </c>
      <c r="AH30" s="15">
        <f t="shared" si="9"/>
        <v>1.1442430025445292</v>
      </c>
      <c r="AI30" s="15">
        <f t="shared" si="10"/>
        <v>1.2921573137074518</v>
      </c>
      <c r="AJ30" s="15">
        <f t="shared" si="11"/>
        <v>1.9963516839043864</v>
      </c>
    </row>
    <row r="31" spans="1:36" x14ac:dyDescent="0.25">
      <c r="A31" s="12" t="s">
        <v>34</v>
      </c>
      <c r="B31" s="4">
        <v>279.01499999999999</v>
      </c>
      <c r="C31" s="4">
        <v>35.755000000000003</v>
      </c>
      <c r="D31" s="4">
        <v>0</v>
      </c>
      <c r="E31" s="4">
        <v>278.822</v>
      </c>
      <c r="F31" s="4">
        <v>89.075999999999993</v>
      </c>
      <c r="G31" s="4">
        <v>0</v>
      </c>
      <c r="H31" s="4">
        <v>331.53100000000001</v>
      </c>
      <c r="I31" s="4">
        <v>0.77</v>
      </c>
      <c r="J31" s="4">
        <v>0.89</v>
      </c>
      <c r="K31" s="4">
        <v>0.59</v>
      </c>
      <c r="L31" s="4">
        <v>0.75</v>
      </c>
      <c r="M31" s="4">
        <v>0.92400000000000004</v>
      </c>
      <c r="N31" s="4">
        <v>1.0680000000000001</v>
      </c>
      <c r="O31" s="4">
        <v>0.70799999999999996</v>
      </c>
      <c r="P31" s="4">
        <v>0.9</v>
      </c>
      <c r="Q31" s="4">
        <v>212.327</v>
      </c>
      <c r="R31" s="4">
        <v>31.821999999999999</v>
      </c>
      <c r="S31" s="4">
        <v>0</v>
      </c>
      <c r="T31" s="4">
        <v>162.58099999999999</v>
      </c>
      <c r="U31" s="4">
        <v>76.38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>
        <f t="shared" si="4"/>
        <v>0</v>
      </c>
      <c r="AD31">
        <f t="shared" si="5"/>
        <v>0</v>
      </c>
      <c r="AE31">
        <f t="shared" si="6"/>
        <v>0</v>
      </c>
      <c r="AF31">
        <f t="shared" si="7"/>
        <v>0</v>
      </c>
      <c r="AG31" s="15">
        <f t="shared" si="8"/>
        <v>0.76098776051466765</v>
      </c>
      <c r="AH31" s="15">
        <f t="shared" si="9"/>
        <v>0.58309961193879967</v>
      </c>
      <c r="AI31" s="15">
        <f t="shared" si="10"/>
        <v>0.89000139840581727</v>
      </c>
      <c r="AJ31" s="15">
        <f t="shared" si="11"/>
        <v>0.85747002559612018</v>
      </c>
    </row>
    <row r="32" spans="1:36" x14ac:dyDescent="0.25">
      <c r="A32" s="12" t="s">
        <v>35</v>
      </c>
      <c r="B32" s="4">
        <v>85.986000000000004</v>
      </c>
      <c r="C32" s="4">
        <v>22.3</v>
      </c>
      <c r="D32" s="4">
        <v>0</v>
      </c>
      <c r="E32" s="4">
        <v>74.53</v>
      </c>
      <c r="F32" s="4">
        <v>21.016999999999999</v>
      </c>
      <c r="G32" s="4">
        <v>0</v>
      </c>
      <c r="H32" s="4">
        <v>87.019000000000005</v>
      </c>
      <c r="I32" s="4">
        <v>0.89</v>
      </c>
      <c r="J32" s="4">
        <v>1.69</v>
      </c>
      <c r="K32" s="4">
        <v>1.32</v>
      </c>
      <c r="L32" s="4">
        <v>2.5299999999999998</v>
      </c>
      <c r="M32" s="4">
        <v>1.0680000000000001</v>
      </c>
      <c r="N32" s="4">
        <v>2.028</v>
      </c>
      <c r="O32" s="4">
        <v>1.5840000000000001</v>
      </c>
      <c r="P32" s="4">
        <v>3.036</v>
      </c>
      <c r="Q32" s="4">
        <v>78.753</v>
      </c>
      <c r="R32" s="4">
        <v>34.359000000000002</v>
      </c>
      <c r="S32" s="4"/>
      <c r="T32" s="4">
        <v>101.633</v>
      </c>
      <c r="U32" s="4">
        <v>48.17</v>
      </c>
      <c r="V32" s="4"/>
      <c r="W32" s="4"/>
      <c r="X32" s="4"/>
      <c r="Y32" s="4"/>
      <c r="Z32" s="4"/>
      <c r="AA32" s="4"/>
      <c r="AB32" s="4"/>
      <c r="AC32">
        <f t="shared" si="4"/>
        <v>0</v>
      </c>
      <c r="AD32">
        <f t="shared" si="5"/>
        <v>0</v>
      </c>
      <c r="AE32">
        <f t="shared" si="6"/>
        <v>0</v>
      </c>
      <c r="AF32">
        <f t="shared" si="7"/>
        <v>0</v>
      </c>
      <c r="AG32" s="15">
        <f t="shared" si="8"/>
        <v>0.91588165515316444</v>
      </c>
      <c r="AH32" s="15">
        <f t="shared" si="9"/>
        <v>1.3636522205823158</v>
      </c>
      <c r="AI32" s="15">
        <f t="shared" si="10"/>
        <v>1.540762331838565</v>
      </c>
      <c r="AJ32" s="15">
        <f t="shared" si="11"/>
        <v>2.2919541323690349</v>
      </c>
    </row>
    <row r="33" spans="1:36" x14ac:dyDescent="0.25">
      <c r="A33" s="12" t="s">
        <v>36</v>
      </c>
      <c r="B33" s="4">
        <v>6860</v>
      </c>
      <c r="C33" s="4">
        <v>2735</v>
      </c>
      <c r="D33" s="4">
        <v>0</v>
      </c>
      <c r="E33" s="4">
        <v>6832</v>
      </c>
      <c r="F33" s="4">
        <v>5116</v>
      </c>
      <c r="G33" s="4">
        <v>0</v>
      </c>
      <c r="H33" s="4">
        <v>10903</v>
      </c>
      <c r="I33" s="4">
        <v>0.95</v>
      </c>
      <c r="J33" s="4">
        <v>2.3199999999999998</v>
      </c>
      <c r="K33" s="4">
        <v>0.78</v>
      </c>
      <c r="L33" s="4">
        <v>1.72</v>
      </c>
      <c r="M33" s="4">
        <v>1.1399999999999999</v>
      </c>
      <c r="N33" s="4">
        <v>2.78</v>
      </c>
      <c r="O33" s="4">
        <v>0.94</v>
      </c>
      <c r="P33" s="4">
        <v>2.06</v>
      </c>
      <c r="Q33" s="4">
        <v>6517</v>
      </c>
      <c r="R33" s="4">
        <v>5806</v>
      </c>
      <c r="S33" s="4">
        <v>0</v>
      </c>
      <c r="T33" s="4">
        <v>5329</v>
      </c>
      <c r="U33" s="4">
        <v>7493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>
        <f t="shared" si="4"/>
        <v>0</v>
      </c>
      <c r="AD33">
        <f t="shared" si="5"/>
        <v>0</v>
      </c>
      <c r="AE33">
        <f t="shared" si="6"/>
        <v>0</v>
      </c>
      <c r="AF33">
        <f t="shared" si="7"/>
        <v>0</v>
      </c>
      <c r="AG33" s="15">
        <f t="shared" si="8"/>
        <v>0.95</v>
      </c>
      <c r="AH33" s="15">
        <f t="shared" si="9"/>
        <v>0.78000585480093676</v>
      </c>
      <c r="AI33" s="15">
        <f t="shared" si="10"/>
        <v>2.122851919561243</v>
      </c>
      <c r="AJ33" s="15">
        <f t="shared" si="11"/>
        <v>1.4646207974980454</v>
      </c>
    </row>
    <row r="34" spans="1:36" x14ac:dyDescent="0.25">
      <c r="A34" s="12" t="s">
        <v>37</v>
      </c>
      <c r="B34" s="4">
        <v>63.982999999999997</v>
      </c>
      <c r="C34" s="4">
        <v>39.924999999999997</v>
      </c>
      <c r="D34" s="4">
        <v>0</v>
      </c>
      <c r="E34" s="4">
        <v>56.715000000000003</v>
      </c>
      <c r="F34" s="4">
        <v>39.075000000000003</v>
      </c>
      <c r="G34" s="4">
        <v>0</v>
      </c>
      <c r="H34" s="4"/>
      <c r="I34" s="4">
        <v>0.89</v>
      </c>
      <c r="J34" s="4">
        <v>1.05</v>
      </c>
      <c r="K34" s="4">
        <v>1.1299999999999999</v>
      </c>
      <c r="L34" s="4">
        <v>1.33</v>
      </c>
      <c r="M34" s="4">
        <v>1.07</v>
      </c>
      <c r="N34" s="4">
        <v>1.26</v>
      </c>
      <c r="O34" s="4">
        <v>1.35</v>
      </c>
      <c r="P34" s="4">
        <v>1.59</v>
      </c>
      <c r="Q34" s="4">
        <v>57.072000000000003</v>
      </c>
      <c r="R34" s="4">
        <v>41.920999999999999</v>
      </c>
      <c r="S34" s="4">
        <v>0</v>
      </c>
      <c r="T34" s="4">
        <v>63.807000000000002</v>
      </c>
      <c r="U34" s="4">
        <v>51.774999999999999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>
        <f t="shared" si="4"/>
        <v>0</v>
      </c>
      <c r="AD34">
        <f t="shared" si="5"/>
        <v>0</v>
      </c>
      <c r="AE34">
        <f t="shared" si="6"/>
        <v>0</v>
      </c>
      <c r="AF34">
        <f t="shared" si="7"/>
        <v>0</v>
      </c>
      <c r="AG34" s="15">
        <f t="shared" si="8"/>
        <v>0.89198693402935159</v>
      </c>
      <c r="AH34" s="15">
        <f t="shared" si="9"/>
        <v>1.125046284051838</v>
      </c>
      <c r="AI34" s="15">
        <f t="shared" si="10"/>
        <v>1.0499937382592361</v>
      </c>
      <c r="AJ34" s="15">
        <f t="shared" si="11"/>
        <v>1.3250159948816378</v>
      </c>
    </row>
    <row r="35" spans="1:36" x14ac:dyDescent="0.25">
      <c r="A35" s="12" t="s">
        <v>38</v>
      </c>
      <c r="B35" s="7">
        <v>1423.1279999999999</v>
      </c>
      <c r="C35" s="4">
        <v>744.68799999999999</v>
      </c>
      <c r="D35" s="4">
        <v>0</v>
      </c>
      <c r="E35" s="4">
        <v>1425.3440000000001</v>
      </c>
      <c r="F35" s="4">
        <v>959.87400000000002</v>
      </c>
      <c r="G35" s="4">
        <v>0</v>
      </c>
      <c r="H35" s="4">
        <v>1802.748</v>
      </c>
      <c r="I35" s="4">
        <v>0.57999999999999996</v>
      </c>
      <c r="J35" s="4">
        <v>0.57999999999999996</v>
      </c>
      <c r="K35" s="4">
        <v>1</v>
      </c>
      <c r="L35" s="4">
        <v>1</v>
      </c>
      <c r="M35" s="4">
        <v>0.69599999999999995</v>
      </c>
      <c r="N35" s="4">
        <v>0.69599999999999995</v>
      </c>
      <c r="O35" s="4">
        <v>1.2</v>
      </c>
      <c r="P35" s="4">
        <v>1.2</v>
      </c>
      <c r="Q35" s="4">
        <v>826.00599999999997</v>
      </c>
      <c r="R35" s="4">
        <v>432.24200000000002</v>
      </c>
      <c r="S35" s="4">
        <v>0</v>
      </c>
      <c r="T35" s="4">
        <v>1425.355</v>
      </c>
      <c r="U35" s="4">
        <v>1272.337</v>
      </c>
      <c r="V35" s="4"/>
      <c r="W35" s="4"/>
      <c r="X35" s="4"/>
      <c r="Y35" s="4"/>
      <c r="Z35" s="4"/>
      <c r="AA35" s="4"/>
      <c r="AB35" s="4"/>
      <c r="AC35">
        <f t="shared" si="4"/>
        <v>0</v>
      </c>
      <c r="AD35">
        <f t="shared" si="5"/>
        <v>0</v>
      </c>
      <c r="AE35">
        <f t="shared" si="6"/>
        <v>0</v>
      </c>
      <c r="AF35">
        <f t="shared" si="7"/>
        <v>0</v>
      </c>
      <c r="AG35" s="15">
        <f t="shared" si="8"/>
        <v>0.58041581642691309</v>
      </c>
      <c r="AH35" s="15">
        <f t="shared" si="9"/>
        <v>1.0000077174352295</v>
      </c>
      <c r="AI35" s="15">
        <f t="shared" si="10"/>
        <v>0.58043368497948133</v>
      </c>
      <c r="AJ35" s="15">
        <f t="shared" si="11"/>
        <v>1.3255250168251249</v>
      </c>
    </row>
    <row r="36" spans="1:36" x14ac:dyDescent="0.25">
      <c r="A36" s="12" t="s">
        <v>39</v>
      </c>
      <c r="B36" s="4">
        <v>20.646000000000001</v>
      </c>
      <c r="C36" s="4">
        <v>6.5039999999999996</v>
      </c>
      <c r="D36" s="4">
        <v>0</v>
      </c>
      <c r="E36" s="4">
        <v>19.945</v>
      </c>
      <c r="F36" s="4">
        <v>6.3179999999999996</v>
      </c>
      <c r="G36" s="4">
        <v>0</v>
      </c>
      <c r="H36" s="4"/>
      <c r="I36" s="4">
        <v>0.70399999999999996</v>
      </c>
      <c r="J36" s="4">
        <v>0.70399999999999996</v>
      </c>
      <c r="K36" s="4">
        <v>1.3540000000000001</v>
      </c>
      <c r="L36" s="4">
        <v>1.3540000000000001</v>
      </c>
      <c r="M36" s="4">
        <v>0.84</v>
      </c>
      <c r="N36" s="4">
        <v>0.84</v>
      </c>
      <c r="O36" s="4">
        <v>1.62</v>
      </c>
      <c r="P36" s="4">
        <v>1.62</v>
      </c>
      <c r="Q36" s="4">
        <v>14.535</v>
      </c>
      <c r="R36" s="4">
        <v>4.5789999999999997</v>
      </c>
      <c r="S36" s="4">
        <v>0</v>
      </c>
      <c r="T36" s="4">
        <v>27.006</v>
      </c>
      <c r="U36" s="4">
        <v>8.5540000000000003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>
        <f t="shared" si="4"/>
        <v>0</v>
      </c>
      <c r="AD36">
        <f t="shared" si="5"/>
        <v>0</v>
      </c>
      <c r="AE36">
        <f t="shared" si="6"/>
        <v>0</v>
      </c>
      <c r="AF36">
        <f t="shared" si="7"/>
        <v>0</v>
      </c>
      <c r="AG36" s="15">
        <f t="shared" si="8"/>
        <v>0.70401046207497819</v>
      </c>
      <c r="AH36" s="15">
        <f t="shared" si="9"/>
        <v>1.3540235648032088</v>
      </c>
      <c r="AI36" s="15">
        <f t="shared" si="10"/>
        <v>0.70402829028290281</v>
      </c>
      <c r="AJ36" s="15">
        <f t="shared" si="11"/>
        <v>1.3539094650205763</v>
      </c>
    </row>
    <row r="37" spans="1:36" x14ac:dyDescent="0.25">
      <c r="A37" s="12" t="s">
        <v>40</v>
      </c>
      <c r="B37" s="4">
        <v>69.224000000000004</v>
      </c>
      <c r="C37" s="4">
        <v>16.905999999999999</v>
      </c>
      <c r="D37" s="4">
        <v>3.0870000000000002</v>
      </c>
      <c r="E37" s="4">
        <v>75.018000000000001</v>
      </c>
      <c r="F37" s="4">
        <v>16.988</v>
      </c>
      <c r="G37" s="4">
        <v>17.923999999999999</v>
      </c>
      <c r="H37" s="4"/>
      <c r="I37" s="4">
        <v>0.80400000000000005</v>
      </c>
      <c r="J37" s="4">
        <v>0.96299999999999997</v>
      </c>
      <c r="K37" s="4">
        <v>0.90300000000000002</v>
      </c>
      <c r="L37" s="4">
        <v>1.052</v>
      </c>
      <c r="M37" s="4">
        <v>0.96499999999999997</v>
      </c>
      <c r="N37" s="4">
        <v>1.1559999999999999</v>
      </c>
      <c r="O37" s="4">
        <v>1.0840000000000001</v>
      </c>
      <c r="P37" s="4">
        <v>1.262</v>
      </c>
      <c r="Q37" s="4">
        <v>55.219000000000001</v>
      </c>
      <c r="R37" s="4">
        <v>16.114000000000001</v>
      </c>
      <c r="S37" s="4">
        <v>2.863</v>
      </c>
      <c r="T37" s="4">
        <v>67.652000000000001</v>
      </c>
      <c r="U37" s="4">
        <v>17.904</v>
      </c>
      <c r="V37" s="4">
        <v>18.876999999999999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>
        <f t="shared" si="4"/>
        <v>0</v>
      </c>
      <c r="AD37">
        <f t="shared" si="5"/>
        <v>0</v>
      </c>
      <c r="AE37">
        <f t="shared" si="6"/>
        <v>0</v>
      </c>
      <c r="AF37">
        <f t="shared" si="7"/>
        <v>0</v>
      </c>
      <c r="AG37" s="15">
        <f t="shared" si="8"/>
        <v>0.79768577372009708</v>
      </c>
      <c r="AH37" s="15">
        <f t="shared" si="9"/>
        <v>0.90181023221093604</v>
      </c>
      <c r="AI37" s="15">
        <f t="shared" si="10"/>
        <v>0.95315272684254126</v>
      </c>
      <c r="AJ37" s="15">
        <f t="shared" si="11"/>
        <v>1.0535346012832263</v>
      </c>
    </row>
    <row r="38" spans="1:36" x14ac:dyDescent="0.25">
      <c r="A38" s="12" t="s">
        <v>41</v>
      </c>
      <c r="B38" s="4">
        <v>122.01300000000001</v>
      </c>
      <c r="C38" s="4">
        <v>34.591000000000001</v>
      </c>
      <c r="D38" s="4">
        <v>0</v>
      </c>
      <c r="E38" s="4">
        <v>118.628</v>
      </c>
      <c r="F38" s="4">
        <v>52.676000000000002</v>
      </c>
      <c r="G38" s="4">
        <v>0</v>
      </c>
      <c r="H38" s="4"/>
      <c r="I38" s="4">
        <v>1.01</v>
      </c>
      <c r="J38" s="4">
        <v>1.01</v>
      </c>
      <c r="K38" s="4">
        <v>1.18</v>
      </c>
      <c r="L38" s="4">
        <v>1.18</v>
      </c>
      <c r="M38" s="4">
        <v>1.21</v>
      </c>
      <c r="N38" s="4">
        <v>1.21</v>
      </c>
      <c r="O38" s="4">
        <v>1.42</v>
      </c>
      <c r="P38" s="4">
        <v>1.42</v>
      </c>
      <c r="Q38" s="4">
        <v>122.947</v>
      </c>
      <c r="R38" s="4">
        <v>34.886000000000003</v>
      </c>
      <c r="S38" s="4">
        <v>0</v>
      </c>
      <c r="T38" s="4">
        <v>139.62799999999999</v>
      </c>
      <c r="U38" s="4">
        <v>61.500999999999998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/>
      <c r="AC38">
        <f t="shared" si="4"/>
        <v>0</v>
      </c>
      <c r="AD38">
        <f t="shared" si="5"/>
        <v>0</v>
      </c>
      <c r="AE38">
        <f t="shared" si="6"/>
        <v>0</v>
      </c>
      <c r="AF38">
        <f t="shared" si="7"/>
        <v>0</v>
      </c>
      <c r="AG38" s="15">
        <f t="shared" si="8"/>
        <v>1.0076549220165065</v>
      </c>
      <c r="AH38" s="15">
        <f t="shared" si="9"/>
        <v>1.1770239741039215</v>
      </c>
      <c r="AI38" s="15">
        <f t="shared" si="10"/>
        <v>1.0085282298863867</v>
      </c>
      <c r="AJ38" s="15">
        <f t="shared" si="11"/>
        <v>1.1675336016402156</v>
      </c>
    </row>
    <row r="39" spans="1:36" x14ac:dyDescent="0.25">
      <c r="A39" s="12" t="s">
        <v>74</v>
      </c>
      <c r="B39" s="4">
        <v>46.183</v>
      </c>
      <c r="C39" s="4">
        <v>9.1590000000000007</v>
      </c>
      <c r="D39" s="4">
        <v>0</v>
      </c>
      <c r="E39" s="4">
        <v>44.947000000000003</v>
      </c>
      <c r="F39" s="4">
        <v>7.9569999999999999</v>
      </c>
      <c r="G39" s="4">
        <v>0</v>
      </c>
      <c r="H39" s="4"/>
      <c r="I39" s="4">
        <v>0.88</v>
      </c>
      <c r="J39" s="4">
        <v>0.88</v>
      </c>
      <c r="K39" s="4">
        <v>1.91</v>
      </c>
      <c r="L39" s="4">
        <v>1.91</v>
      </c>
      <c r="M39" s="4">
        <v>1.0551999999999999</v>
      </c>
      <c r="N39" s="4">
        <v>1.0551999999999999</v>
      </c>
      <c r="O39" s="4">
        <v>2.2978999999999998</v>
      </c>
      <c r="P39" s="4">
        <v>2.2978999999999998</v>
      </c>
      <c r="Q39" s="4">
        <v>40.640999999999998</v>
      </c>
      <c r="R39" s="4">
        <v>8.06</v>
      </c>
      <c r="S39" s="4">
        <v>0</v>
      </c>
      <c r="T39" s="4">
        <v>85.849000000000004</v>
      </c>
      <c r="U39" s="4">
        <v>15.198</v>
      </c>
      <c r="V39" s="4">
        <v>0</v>
      </c>
      <c r="W39" s="4"/>
      <c r="X39" s="4"/>
      <c r="Y39" s="4"/>
      <c r="Z39" s="4"/>
      <c r="AA39" s="4"/>
      <c r="AB39" s="4"/>
      <c r="AC39">
        <f t="shared" si="4"/>
        <v>0</v>
      </c>
      <c r="AD39">
        <f t="shared" si="5"/>
        <v>0</v>
      </c>
      <c r="AE39">
        <f t="shared" si="6"/>
        <v>0</v>
      </c>
      <c r="AF39">
        <f t="shared" si="7"/>
        <v>0</v>
      </c>
      <c r="AG39" s="15">
        <f t="shared" si="8"/>
        <v>0.87999913388043216</v>
      </c>
      <c r="AH39" s="15">
        <f t="shared" si="9"/>
        <v>1.9100051171379624</v>
      </c>
      <c r="AI39" s="15">
        <f t="shared" si="10"/>
        <v>0.88000873457801065</v>
      </c>
      <c r="AJ39" s="15">
        <f t="shared" si="11"/>
        <v>1.9100163378157597</v>
      </c>
    </row>
    <row r="40" spans="1:36" x14ac:dyDescent="0.25">
      <c r="A40" s="12" t="s">
        <v>43</v>
      </c>
      <c r="B40" s="4">
        <v>25.544</v>
      </c>
      <c r="C40" s="4">
        <v>8.86</v>
      </c>
      <c r="D40" s="4">
        <v>0</v>
      </c>
      <c r="E40" s="4">
        <v>24.933</v>
      </c>
      <c r="F40" s="4">
        <v>10.736000000000001</v>
      </c>
      <c r="G40" s="4">
        <v>0</v>
      </c>
      <c r="H40" s="4"/>
      <c r="I40" s="4">
        <v>0.77</v>
      </c>
      <c r="J40" s="4">
        <v>0.77</v>
      </c>
      <c r="K40" s="4">
        <v>0.95</v>
      </c>
      <c r="L40" s="4">
        <v>0.95</v>
      </c>
      <c r="M40" s="4">
        <v>0.92</v>
      </c>
      <c r="N40" s="4">
        <v>0.92</v>
      </c>
      <c r="O40" s="4">
        <v>1.1399999999999999</v>
      </c>
      <c r="P40" s="4">
        <v>1.1399999999999999</v>
      </c>
      <c r="Q40" s="4">
        <v>19.747</v>
      </c>
      <c r="R40" s="4">
        <v>6.851</v>
      </c>
      <c r="S40" s="4">
        <v>0</v>
      </c>
      <c r="T40" s="4">
        <v>23.736000000000001</v>
      </c>
      <c r="U40" s="4">
        <v>10.506</v>
      </c>
      <c r="V40" s="4">
        <v>0</v>
      </c>
      <c r="W40" s="4"/>
      <c r="X40" s="4"/>
      <c r="Y40" s="4"/>
      <c r="Z40" s="4"/>
      <c r="AA40" s="4"/>
      <c r="AB40" s="4"/>
      <c r="AC40">
        <f t="shared" si="4"/>
        <v>0</v>
      </c>
      <c r="AD40">
        <f t="shared" si="5"/>
        <v>0</v>
      </c>
      <c r="AE40">
        <f t="shared" si="6"/>
        <v>0</v>
      </c>
      <c r="AF40">
        <f t="shared" si="7"/>
        <v>0</v>
      </c>
      <c r="AG40" s="15">
        <f t="shared" si="8"/>
        <v>0.7730582524271844</v>
      </c>
      <c r="AH40" s="15">
        <f t="shared" si="9"/>
        <v>0.9519913367825773</v>
      </c>
      <c r="AI40" s="15">
        <f t="shared" si="10"/>
        <v>0.77325056433408579</v>
      </c>
      <c r="AJ40" s="15">
        <f t="shared" si="11"/>
        <v>0.97857675111773468</v>
      </c>
    </row>
    <row r="41" spans="1:36" x14ac:dyDescent="0.25">
      <c r="A41" s="12" t="s">
        <v>44</v>
      </c>
      <c r="B41" s="4">
        <v>6.14</v>
      </c>
      <c r="C41" s="4">
        <v>1.3240000000000001</v>
      </c>
      <c r="D41" s="4">
        <v>2.9000000000000001E-2</v>
      </c>
      <c r="E41" s="4">
        <v>2.3650000000000002</v>
      </c>
      <c r="F41" s="4">
        <v>5.2249999999999996</v>
      </c>
      <c r="G41" s="4">
        <v>0</v>
      </c>
      <c r="H41" s="4"/>
      <c r="I41" s="4">
        <v>0.93</v>
      </c>
      <c r="J41" s="4">
        <v>0.93</v>
      </c>
      <c r="K41" s="4">
        <v>1.65</v>
      </c>
      <c r="L41" s="4">
        <v>1.65</v>
      </c>
      <c r="M41" s="4">
        <v>1.1160000000000001</v>
      </c>
      <c r="N41" s="4">
        <v>1.1160000000000001</v>
      </c>
      <c r="O41" s="4">
        <v>1.98</v>
      </c>
      <c r="P41" s="4">
        <v>1.98</v>
      </c>
      <c r="Q41" s="4">
        <v>5.7110000000000003</v>
      </c>
      <c r="R41" s="4">
        <v>1.2310000000000001</v>
      </c>
      <c r="S41" s="4">
        <v>2.7E-2</v>
      </c>
      <c r="T41" s="4">
        <v>3.9020000000000001</v>
      </c>
      <c r="U41" s="4">
        <v>8.6210000000000004</v>
      </c>
      <c r="V41" s="4">
        <v>0</v>
      </c>
      <c r="W41" s="13">
        <v>9.2579999999999991</v>
      </c>
      <c r="X41" s="4">
        <v>0.32900000000000001</v>
      </c>
      <c r="Y41" s="4">
        <v>1.6E-2</v>
      </c>
      <c r="Z41" s="4">
        <v>0.45500000000000002</v>
      </c>
      <c r="AA41" s="4">
        <v>5.2999999999999999E-2</v>
      </c>
      <c r="AB41" s="4">
        <v>0</v>
      </c>
      <c r="AC41">
        <f t="shared" si="4"/>
        <v>1.5078175895765471</v>
      </c>
      <c r="AD41">
        <f t="shared" si="5"/>
        <v>0.1923890063424947</v>
      </c>
      <c r="AE41">
        <f t="shared" si="6"/>
        <v>0.25498891352549891</v>
      </c>
      <c r="AF41">
        <f t="shared" si="7"/>
        <v>1.014354066985646E-2</v>
      </c>
      <c r="AG41" s="15">
        <f t="shared" si="8"/>
        <v>2.4379478827361565</v>
      </c>
      <c r="AH41" s="15">
        <f t="shared" si="9"/>
        <v>1.8422832980972514</v>
      </c>
      <c r="AI41" s="15">
        <f t="shared" si="10"/>
        <v>1.1782477341389728</v>
      </c>
      <c r="AJ41" s="15">
        <f t="shared" si="11"/>
        <v>1.6600956937799047</v>
      </c>
    </row>
    <row r="42" spans="1:36" x14ac:dyDescent="0.25">
      <c r="A42" s="12" t="s">
        <v>77</v>
      </c>
      <c r="B42" s="4">
        <v>274.10300000000001</v>
      </c>
      <c r="C42" s="4">
        <v>56.46</v>
      </c>
      <c r="D42" s="4">
        <v>0</v>
      </c>
      <c r="E42" s="4">
        <v>267.08100000000002</v>
      </c>
      <c r="F42" s="4">
        <v>65.215000000000003</v>
      </c>
      <c r="G42" s="4">
        <v>0</v>
      </c>
      <c r="H42" s="4"/>
      <c r="I42" s="4">
        <v>1.25</v>
      </c>
      <c r="J42" s="4">
        <v>1.47</v>
      </c>
      <c r="K42" s="4">
        <v>1.95</v>
      </c>
      <c r="L42" s="4">
        <v>2.2000000000000002</v>
      </c>
      <c r="M42" s="4">
        <v>1.5</v>
      </c>
      <c r="N42" s="4">
        <v>1.76</v>
      </c>
      <c r="O42" s="4">
        <v>2.34</v>
      </c>
      <c r="P42" s="4">
        <v>2.64</v>
      </c>
      <c r="Q42" s="4">
        <v>343.35399999999998</v>
      </c>
      <c r="R42" s="4">
        <v>92.013000000000005</v>
      </c>
      <c r="S42" s="4">
        <v>0</v>
      </c>
      <c r="T42" s="4">
        <v>495.00299999999999</v>
      </c>
      <c r="U42" s="4">
        <v>120.42400000000001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>
        <f t="shared" si="4"/>
        <v>0</v>
      </c>
      <c r="AD42">
        <f t="shared" si="5"/>
        <v>0</v>
      </c>
      <c r="AE42">
        <f t="shared" si="6"/>
        <v>0</v>
      </c>
      <c r="AF42">
        <f t="shared" si="7"/>
        <v>0</v>
      </c>
      <c r="AG42" s="15">
        <f t="shared" si="8"/>
        <v>1.2526459031823802</v>
      </c>
      <c r="AH42" s="15">
        <f t="shared" si="9"/>
        <v>1.8533815584036302</v>
      </c>
      <c r="AI42" s="15">
        <f t="shared" si="10"/>
        <v>1.629702444208289</v>
      </c>
      <c r="AJ42" s="15">
        <f t="shared" si="11"/>
        <v>1.8465690408648316</v>
      </c>
    </row>
    <row r="43" spans="1:36" x14ac:dyDescent="0.25">
      <c r="A43" s="12" t="s">
        <v>46</v>
      </c>
      <c r="B43" s="4">
        <v>243.86699999999999</v>
      </c>
      <c r="C43" s="4">
        <v>93.9</v>
      </c>
      <c r="D43" s="4">
        <v>0.112</v>
      </c>
      <c r="E43" s="4">
        <v>246.12700000000001</v>
      </c>
      <c r="F43" s="4">
        <v>183.131</v>
      </c>
      <c r="G43" s="4">
        <v>9.6000000000000002E-2</v>
      </c>
      <c r="H43" s="4"/>
      <c r="I43" s="4">
        <v>0.77</v>
      </c>
      <c r="J43" s="4">
        <v>0.77</v>
      </c>
      <c r="K43" s="4">
        <v>0.99</v>
      </c>
      <c r="L43" s="4">
        <v>0.99</v>
      </c>
      <c r="M43" s="4">
        <v>0.92</v>
      </c>
      <c r="N43" s="4">
        <v>0.92</v>
      </c>
      <c r="O43" s="4">
        <v>1.19</v>
      </c>
      <c r="P43" s="4">
        <v>1.19</v>
      </c>
      <c r="Q43" s="4">
        <v>184.74299999999999</v>
      </c>
      <c r="R43" s="4">
        <v>71.406000000000006</v>
      </c>
      <c r="S43" s="4">
        <v>8.5000000000000006E-2</v>
      </c>
      <c r="T43" s="4">
        <v>240.22800000000001</v>
      </c>
      <c r="U43" s="4">
        <v>236.751</v>
      </c>
      <c r="V43" s="4">
        <v>9.4E-2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>
        <f t="shared" si="4"/>
        <v>0</v>
      </c>
      <c r="AD43">
        <f t="shared" si="5"/>
        <v>0</v>
      </c>
      <c r="AE43">
        <f t="shared" si="6"/>
        <v>0</v>
      </c>
      <c r="AF43">
        <f t="shared" si="7"/>
        <v>0</v>
      </c>
      <c r="AG43" s="15">
        <f t="shared" si="8"/>
        <v>0.75755637294098832</v>
      </c>
      <c r="AH43" s="15">
        <f t="shared" si="9"/>
        <v>0.97603269856618735</v>
      </c>
      <c r="AI43" s="15">
        <f t="shared" si="10"/>
        <v>0.76044728434504794</v>
      </c>
      <c r="AJ43" s="15">
        <f t="shared" si="11"/>
        <v>1.2926315444776151</v>
      </c>
    </row>
    <row r="45" spans="1:36" x14ac:dyDescent="0.25">
      <c r="A45" s="11" t="s">
        <v>65</v>
      </c>
      <c r="I45">
        <f>SUM(I4:I43)/39</f>
        <v>0.88797505992920456</v>
      </c>
      <c r="K45">
        <f>SUM(K4:K43)/39</f>
        <v>1.2297305386234636</v>
      </c>
    </row>
    <row r="46" spans="1:36" x14ac:dyDescent="0.25">
      <c r="A46" s="11" t="s">
        <v>49</v>
      </c>
    </row>
    <row r="47" spans="1:36" x14ac:dyDescent="0.25">
      <c r="A47" s="11" t="s">
        <v>56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7"/>
  <sheetViews>
    <sheetView zoomScaleNormal="100" workbookViewId="0">
      <pane xSplit="1" ySplit="3" topLeftCell="M13" activePane="bottomRight" state="frozen"/>
      <selection pane="topRight" activeCell="B1" sqref="B1"/>
      <selection pane="bottomLeft" activeCell="A4" sqref="A4"/>
      <selection pane="bottomRight" activeCell="A43" sqref="A43"/>
    </sheetView>
  </sheetViews>
  <sheetFormatPr defaultRowHeight="15" x14ac:dyDescent="0.25"/>
  <cols>
    <col min="1" max="1" width="25.28515625" style="11" customWidth="1"/>
    <col min="2" max="2" width="8.5703125" hidden="1" customWidth="1"/>
    <col min="3" max="12" width="9.140625" hidden="1" customWidth="1"/>
    <col min="13" max="13" width="14.28515625" customWidth="1"/>
    <col min="14" max="14" width="9.140625" hidden="1" customWidth="1"/>
    <col min="15" max="15" width="17" customWidth="1"/>
    <col min="16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6" width="9.140625" hidden="1" customWidth="1"/>
    <col min="37" max="37" width="16.5703125" hidden="1" customWidth="1"/>
  </cols>
  <sheetData>
    <row r="1" spans="1:37" x14ac:dyDescent="0.25">
      <c r="AC1" s="24" t="s">
        <v>66</v>
      </c>
      <c r="AD1" s="25"/>
      <c r="AE1" s="24" t="s">
        <v>66</v>
      </c>
      <c r="AF1" s="25"/>
      <c r="AG1" s="27" t="s">
        <v>62</v>
      </c>
      <c r="AH1" s="28"/>
      <c r="AI1" s="28"/>
      <c r="AJ1" s="29"/>
      <c r="AK1" s="32"/>
    </row>
    <row r="2" spans="1:37" x14ac:dyDescent="0.25">
      <c r="A2" s="6"/>
      <c r="B2" s="45" t="s">
        <v>0</v>
      </c>
      <c r="C2" s="46"/>
      <c r="D2" s="47"/>
      <c r="E2" s="45" t="s">
        <v>4</v>
      </c>
      <c r="F2" s="46"/>
      <c r="G2" s="46"/>
      <c r="H2" s="21"/>
      <c r="I2" s="18" t="s">
        <v>6</v>
      </c>
      <c r="J2" s="19"/>
      <c r="K2" s="22" t="s">
        <v>7</v>
      </c>
      <c r="L2" s="19"/>
      <c r="M2" s="22" t="s">
        <v>8</v>
      </c>
      <c r="N2" s="19"/>
      <c r="O2" s="22" t="s">
        <v>9</v>
      </c>
      <c r="P2" s="19"/>
      <c r="Q2" s="22" t="s">
        <v>60</v>
      </c>
      <c r="R2" s="18"/>
      <c r="S2" s="19"/>
      <c r="T2" s="22" t="s">
        <v>61</v>
      </c>
      <c r="U2" s="18"/>
      <c r="V2" s="19"/>
      <c r="W2" s="22" t="s">
        <v>11</v>
      </c>
      <c r="X2" s="18"/>
      <c r="Y2" s="19"/>
      <c r="Z2" s="48" t="s">
        <v>12</v>
      </c>
      <c r="AA2" s="49"/>
      <c r="AB2" s="50"/>
      <c r="AC2" s="24" t="s">
        <v>57</v>
      </c>
      <c r="AD2" s="25"/>
      <c r="AE2" s="24" t="s">
        <v>59</v>
      </c>
      <c r="AF2" s="25"/>
      <c r="AG2" s="27" t="s">
        <v>57</v>
      </c>
      <c r="AH2" s="29"/>
      <c r="AI2" s="27" t="s">
        <v>59</v>
      </c>
      <c r="AJ2" s="29"/>
      <c r="AK2" s="20" t="s">
        <v>67</v>
      </c>
    </row>
    <row r="3" spans="1:37" ht="21" x14ac:dyDescent="0.35">
      <c r="A3" s="10">
        <v>41455</v>
      </c>
      <c r="B3" s="20" t="s">
        <v>1</v>
      </c>
      <c r="C3" s="20" t="s">
        <v>2</v>
      </c>
      <c r="D3" s="20" t="s">
        <v>3</v>
      </c>
      <c r="E3" s="23" t="s">
        <v>1</v>
      </c>
      <c r="F3" s="23" t="s">
        <v>5</v>
      </c>
      <c r="G3" s="23" t="s">
        <v>3</v>
      </c>
      <c r="H3" s="23" t="s">
        <v>47</v>
      </c>
      <c r="I3" s="20" t="s">
        <v>1</v>
      </c>
      <c r="J3" s="20" t="s">
        <v>2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10</v>
      </c>
      <c r="T3" s="20" t="s">
        <v>1</v>
      </c>
      <c r="U3" s="20" t="s">
        <v>2</v>
      </c>
      <c r="V3" s="20" t="s">
        <v>10</v>
      </c>
      <c r="W3" s="20" t="s">
        <v>1</v>
      </c>
      <c r="X3" s="20" t="s">
        <v>2</v>
      </c>
      <c r="Y3" s="20" t="s">
        <v>10</v>
      </c>
      <c r="Z3" s="20" t="s">
        <v>1</v>
      </c>
      <c r="AA3" s="20" t="s">
        <v>2</v>
      </c>
      <c r="AB3" s="20" t="s">
        <v>10</v>
      </c>
      <c r="AC3" s="26" t="s">
        <v>51</v>
      </c>
      <c r="AD3" s="26" t="s">
        <v>52</v>
      </c>
      <c r="AE3" s="26" t="s">
        <v>51</v>
      </c>
      <c r="AF3" s="26" t="s">
        <v>52</v>
      </c>
      <c r="AG3" s="30" t="s">
        <v>51</v>
      </c>
      <c r="AH3" s="30" t="s">
        <v>52</v>
      </c>
      <c r="AI3" s="30" t="s">
        <v>51</v>
      </c>
      <c r="AJ3" s="30" t="s">
        <v>52</v>
      </c>
      <c r="AK3" s="20" t="s">
        <v>1</v>
      </c>
    </row>
    <row r="4" spans="1:37" x14ac:dyDescent="0.25">
      <c r="A4" s="12" t="s">
        <v>13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 s="4">
        <f>W4/B4</f>
        <v>5.2032260001200746E-4</v>
      </c>
      <c r="AD4" s="4">
        <f>Z4/E4</f>
        <v>5.1883679812211305E-4</v>
      </c>
      <c r="AE4" s="4">
        <f>(X4+Y4)/(C4+D4)</f>
        <v>8.8761673461127E-3</v>
      </c>
      <c r="AF4" s="4">
        <f>(AA4+AB4)/(F4+G4)</f>
        <v>9.4927916525175196E-3</v>
      </c>
      <c r="AG4" s="8">
        <f t="shared" ref="AG4:AG25" si="0">(Q4+W4)/B4</f>
        <v>1.3378944945866438</v>
      </c>
      <c r="AH4" s="8">
        <f t="shared" ref="AH4:AH25" si="1">(T4+Z4)/E4</f>
        <v>2.1815022088343299</v>
      </c>
      <c r="AI4" s="8">
        <f t="shared" ref="AI4:AI25" si="2">(R4+X4)/C4</f>
        <v>2.0532136351808479</v>
      </c>
      <c r="AJ4" s="8">
        <f t="shared" ref="AJ4:AJ25" si="3">(U4+V4+AA4+AB4)/(F4+G4)</f>
        <v>3.0793226931744515</v>
      </c>
      <c r="AK4" s="31">
        <f>M4+O4</f>
        <v>4.2200000000000006</v>
      </c>
    </row>
    <row r="5" spans="1:37" x14ac:dyDescent="0.25">
      <c r="A5" s="12" t="s">
        <v>14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f t="shared" ref="AC5:AC43" si="4">W5/B5</f>
        <v>0</v>
      </c>
      <c r="AD5" s="4">
        <f t="shared" ref="AD5:AD43" si="5">Z5/E5</f>
        <v>0</v>
      </c>
      <c r="AE5" s="4">
        <f t="shared" ref="AE5:AE43" si="6">(X5+Y5)/(C5+D5)</f>
        <v>0</v>
      </c>
      <c r="AF5" s="4">
        <f t="shared" ref="AF5:AF43" si="7">(AA5+AB5)/(F5+G5)</f>
        <v>0</v>
      </c>
      <c r="AG5" s="8">
        <f t="shared" si="0"/>
        <v>0.83448706250065552</v>
      </c>
      <c r="AH5" s="8">
        <f t="shared" si="1"/>
        <v>1.0513394445204542</v>
      </c>
      <c r="AI5" s="8">
        <f t="shared" si="2"/>
        <v>0.77812921961415382</v>
      </c>
      <c r="AJ5" s="8">
        <f t="shared" si="3"/>
        <v>1.2934140769794407</v>
      </c>
      <c r="AK5" s="8">
        <f t="shared" ref="AK5:AK43" si="8">M5+O5</f>
        <v>2.3879999999999999</v>
      </c>
    </row>
    <row r="6" spans="1:37" x14ac:dyDescent="0.25">
      <c r="A6" s="12" t="s">
        <v>15</v>
      </c>
      <c r="B6" s="4">
        <v>44.539000000000001</v>
      </c>
      <c r="C6" s="4">
        <v>0</v>
      </c>
      <c r="D6" s="4">
        <v>0</v>
      </c>
      <c r="E6" s="4">
        <v>43.347999999999999</v>
      </c>
      <c r="F6" s="4">
        <v>0</v>
      </c>
      <c r="G6" s="4">
        <v>0</v>
      </c>
      <c r="H6" s="4"/>
      <c r="I6" s="4">
        <v>0.73</v>
      </c>
      <c r="J6" s="4"/>
      <c r="K6" s="4">
        <v>0.59</v>
      </c>
      <c r="L6" s="4"/>
      <c r="M6" s="4">
        <v>0.88</v>
      </c>
      <c r="N6" s="4"/>
      <c r="O6" s="4">
        <v>0.71</v>
      </c>
      <c r="P6" s="4"/>
      <c r="Q6" s="4">
        <v>32.47</v>
      </c>
      <c r="R6" s="4"/>
      <c r="S6" s="4"/>
      <c r="T6" s="4">
        <v>25.533000000000001</v>
      </c>
      <c r="U6" s="4"/>
      <c r="V6" s="4"/>
      <c r="W6" s="4">
        <v>7.8680000000000003</v>
      </c>
      <c r="X6" s="4"/>
      <c r="Y6" s="4"/>
      <c r="Z6" s="4">
        <v>5.8470000000000004</v>
      </c>
      <c r="AA6" s="4"/>
      <c r="AB6" s="4"/>
      <c r="AC6" s="4">
        <f t="shared" si="4"/>
        <v>0.17665416825703317</v>
      </c>
      <c r="AD6" s="4">
        <f t="shared" si="5"/>
        <v>0.13488511580695767</v>
      </c>
      <c r="AE6" s="4"/>
      <c r="AF6" s="4"/>
      <c r="AG6" s="8">
        <f t="shared" si="0"/>
        <v>0.90567816969397608</v>
      </c>
      <c r="AH6" s="8">
        <f t="shared" si="1"/>
        <v>0.72390883085724844</v>
      </c>
      <c r="AI6" s="8"/>
      <c r="AJ6" s="8"/>
      <c r="AK6" s="8">
        <f t="shared" si="8"/>
        <v>1.5899999999999999</v>
      </c>
    </row>
    <row r="7" spans="1:37" x14ac:dyDescent="0.25">
      <c r="A7" s="12" t="s">
        <v>50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>I7*1.2</f>
        <v>0.95910406086235145</v>
      </c>
      <c r="N7" s="8">
        <f>J7*1.2</f>
        <v>0.96185727023546108</v>
      </c>
      <c r="O7" s="8">
        <f>K7*1.2</f>
        <v>1.3192409751053764</v>
      </c>
      <c r="P7" s="8">
        <f>L7*1.2</f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 s="4">
        <f t="shared" si="4"/>
        <v>0</v>
      </c>
      <c r="AD7" s="4">
        <f t="shared" si="5"/>
        <v>0</v>
      </c>
      <c r="AE7" s="4">
        <f t="shared" si="6"/>
        <v>0</v>
      </c>
      <c r="AF7" s="4">
        <f t="shared" si="7"/>
        <v>0</v>
      </c>
      <c r="AG7" s="8">
        <f t="shared" si="0"/>
        <v>0.79925338405195956</v>
      </c>
      <c r="AH7" s="8">
        <f t="shared" si="1"/>
        <v>1.0993674792544803</v>
      </c>
      <c r="AI7" s="8">
        <f t="shared" si="2"/>
        <v>0.80154772519621764</v>
      </c>
      <c r="AJ7" s="8">
        <f t="shared" si="3"/>
        <v>1.6965011825839753</v>
      </c>
      <c r="AK7" s="8">
        <f t="shared" si="8"/>
        <v>2.2783450359677277</v>
      </c>
    </row>
    <row r="8" spans="1:37" x14ac:dyDescent="0.25">
      <c r="A8" s="12" t="s">
        <v>16</v>
      </c>
      <c r="B8" s="4">
        <v>21.403300000000002</v>
      </c>
      <c r="C8" s="4">
        <v>7.2202000000000002</v>
      </c>
      <c r="D8" s="4">
        <v>0</v>
      </c>
      <c r="E8" s="4">
        <v>20.667999999999999</v>
      </c>
      <c r="F8" s="4">
        <v>6.8114999999999997</v>
      </c>
      <c r="G8" s="4">
        <v>0</v>
      </c>
      <c r="H8" s="4"/>
      <c r="I8" s="4">
        <v>0.88</v>
      </c>
      <c r="J8" s="4">
        <v>1.05</v>
      </c>
      <c r="K8" s="4">
        <v>1.3</v>
      </c>
      <c r="L8" s="4">
        <v>1.56</v>
      </c>
      <c r="M8" s="4">
        <v>1.06</v>
      </c>
      <c r="N8" s="4">
        <v>1.26</v>
      </c>
      <c r="O8" s="4">
        <v>1.56</v>
      </c>
      <c r="P8" s="4">
        <v>1.87</v>
      </c>
      <c r="Q8" s="4">
        <v>18.835599999999999</v>
      </c>
      <c r="R8" s="4">
        <v>7.5952000000000002</v>
      </c>
      <c r="S8" s="4">
        <v>0</v>
      </c>
      <c r="T8" s="4">
        <v>26.8597</v>
      </c>
      <c r="U8" s="4">
        <v>10.6469</v>
      </c>
      <c r="V8" s="4">
        <v>0</v>
      </c>
      <c r="W8" s="4"/>
      <c r="X8" s="4"/>
      <c r="Y8" s="4"/>
      <c r="Z8" s="4"/>
      <c r="AA8" s="4"/>
      <c r="AB8" s="4"/>
      <c r="AC8" s="4">
        <f t="shared" si="4"/>
        <v>0</v>
      </c>
      <c r="AD8" s="4">
        <f t="shared" si="5"/>
        <v>0</v>
      </c>
      <c r="AE8" s="4">
        <f t="shared" si="6"/>
        <v>0</v>
      </c>
      <c r="AF8" s="4">
        <f t="shared" si="7"/>
        <v>0</v>
      </c>
      <c r="AG8" s="8">
        <f t="shared" si="0"/>
        <v>0.88003251834997398</v>
      </c>
      <c r="AH8" s="8">
        <f t="shared" si="1"/>
        <v>1.2995790594155217</v>
      </c>
      <c r="AI8" s="8">
        <f t="shared" si="2"/>
        <v>1.0519376194565246</v>
      </c>
      <c r="AJ8" s="8">
        <f t="shared" si="3"/>
        <v>1.5630771489392941</v>
      </c>
      <c r="AK8" s="8">
        <f t="shared" si="8"/>
        <v>2.62</v>
      </c>
    </row>
    <row r="9" spans="1:37" x14ac:dyDescent="0.25">
      <c r="A9" s="12" t="s">
        <v>17</v>
      </c>
      <c r="B9" s="4">
        <v>12.874000000000001</v>
      </c>
      <c r="C9" s="4">
        <v>3.2320000000000002</v>
      </c>
      <c r="D9" s="4">
        <v>0</v>
      </c>
      <c r="E9" s="4">
        <v>12.874000000000001</v>
      </c>
      <c r="F9" s="4">
        <v>3.2320000000000002</v>
      </c>
      <c r="G9" s="4">
        <v>0</v>
      </c>
      <c r="H9" s="4">
        <v>44.454999999999998</v>
      </c>
      <c r="I9" s="4">
        <v>0.95</v>
      </c>
      <c r="J9" s="4">
        <v>0.95</v>
      </c>
      <c r="K9" s="4">
        <v>1.1299999999999999</v>
      </c>
      <c r="L9" s="17">
        <v>0</v>
      </c>
      <c r="M9" s="4">
        <v>1.1399999999999999</v>
      </c>
      <c r="N9" s="4">
        <v>1.1399999999999999</v>
      </c>
      <c r="O9" s="4">
        <v>1.36</v>
      </c>
      <c r="P9" s="17">
        <v>0</v>
      </c>
      <c r="Q9" s="4">
        <v>9.3949999999999996</v>
      </c>
      <c r="R9" s="4">
        <v>2.911</v>
      </c>
      <c r="S9" s="4">
        <v>0</v>
      </c>
      <c r="T9" s="4">
        <v>15.593999999999999</v>
      </c>
      <c r="U9" s="4">
        <v>3.556</v>
      </c>
      <c r="V9" s="17">
        <v>9.2550000000000008</v>
      </c>
      <c r="W9" s="4"/>
      <c r="X9" s="4"/>
      <c r="Y9" s="4"/>
      <c r="Z9" s="4"/>
      <c r="AA9" s="4"/>
      <c r="AB9" s="4"/>
      <c r="AC9" s="4">
        <f t="shared" si="4"/>
        <v>0</v>
      </c>
      <c r="AD9" s="4">
        <f t="shared" si="5"/>
        <v>0</v>
      </c>
      <c r="AE9" s="4">
        <f t="shared" si="6"/>
        <v>0</v>
      </c>
      <c r="AF9" s="4">
        <f t="shared" si="7"/>
        <v>0</v>
      </c>
      <c r="AG9" s="8">
        <f t="shared" si="0"/>
        <v>0.72976541867329492</v>
      </c>
      <c r="AH9" s="8">
        <f t="shared" si="1"/>
        <v>1.2112785459064781</v>
      </c>
      <c r="AI9" s="8">
        <f t="shared" si="2"/>
        <v>0.90068069306930687</v>
      </c>
      <c r="AJ9" s="8">
        <f t="shared" si="3"/>
        <v>3.9637995049504946</v>
      </c>
      <c r="AK9" s="8">
        <f t="shared" si="8"/>
        <v>2.5</v>
      </c>
    </row>
    <row r="10" spans="1:37" x14ac:dyDescent="0.25">
      <c r="A10" s="12" t="s">
        <v>18</v>
      </c>
      <c r="B10" s="4">
        <v>920.88</v>
      </c>
      <c r="C10" s="4">
        <v>139.12299999999999</v>
      </c>
      <c r="D10" s="4">
        <v>0</v>
      </c>
      <c r="E10" s="4">
        <v>810.15499999999997</v>
      </c>
      <c r="F10" s="4">
        <v>138.42400000000001</v>
      </c>
      <c r="G10" s="4">
        <v>0</v>
      </c>
      <c r="H10" s="4"/>
      <c r="I10" s="4">
        <v>0.61</v>
      </c>
      <c r="J10" s="4">
        <v>0.71</v>
      </c>
      <c r="K10" s="4">
        <v>0.8</v>
      </c>
      <c r="L10" s="4">
        <v>0.84</v>
      </c>
      <c r="M10" s="4">
        <v>0.73199999999999998</v>
      </c>
      <c r="N10" s="4">
        <v>0.85199999999999998</v>
      </c>
      <c r="O10" s="4">
        <v>0.96</v>
      </c>
      <c r="P10" s="4">
        <v>1.008</v>
      </c>
      <c r="Q10" s="4">
        <v>559.827</v>
      </c>
      <c r="R10" s="4">
        <v>99.11</v>
      </c>
      <c r="S10" s="4">
        <v>0</v>
      </c>
      <c r="T10" s="4">
        <v>644.548</v>
      </c>
      <c r="U10" s="4">
        <v>116.55200000000001</v>
      </c>
      <c r="V10" s="4">
        <v>0</v>
      </c>
      <c r="W10" s="4">
        <v>10.1</v>
      </c>
      <c r="X10" s="4">
        <v>14.377000000000001</v>
      </c>
      <c r="Y10" s="4">
        <v>0</v>
      </c>
      <c r="Z10" s="4">
        <v>0</v>
      </c>
      <c r="AA10" s="4">
        <v>0</v>
      </c>
      <c r="AB10" s="4">
        <v>0</v>
      </c>
      <c r="AC10" s="4">
        <f t="shared" si="4"/>
        <v>1.0967769959169489E-2</v>
      </c>
      <c r="AD10" s="4">
        <f t="shared" si="5"/>
        <v>0</v>
      </c>
      <c r="AE10" s="4">
        <f t="shared" si="6"/>
        <v>0.10334020974245813</v>
      </c>
      <c r="AF10" s="4">
        <f t="shared" si="7"/>
        <v>0</v>
      </c>
      <c r="AG10" s="8">
        <f t="shared" si="0"/>
        <v>0.61889388411085056</v>
      </c>
      <c r="AH10" s="8">
        <f t="shared" si="1"/>
        <v>0.79558602983379723</v>
      </c>
      <c r="AI10" s="8">
        <f t="shared" si="2"/>
        <v>0.81573140314685566</v>
      </c>
      <c r="AJ10" s="8">
        <f t="shared" si="3"/>
        <v>0.84199271802577591</v>
      </c>
      <c r="AK10" s="8">
        <f t="shared" si="8"/>
        <v>1.6919999999999999</v>
      </c>
    </row>
    <row r="11" spans="1:37" x14ac:dyDescent="0.25">
      <c r="A11" s="12" t="s">
        <v>19</v>
      </c>
      <c r="B11" s="4">
        <v>60.89</v>
      </c>
      <c r="C11" s="4">
        <v>19.367999999999999</v>
      </c>
      <c r="D11" s="4">
        <v>6.8000000000000005E-2</v>
      </c>
      <c r="E11" s="4">
        <v>60.308999999999997</v>
      </c>
      <c r="F11" s="4">
        <v>23.094000000000001</v>
      </c>
      <c r="G11" s="4">
        <v>3.5999999999999997E-2</v>
      </c>
      <c r="H11" s="4">
        <v>9.99</v>
      </c>
      <c r="I11" s="4">
        <v>0.98</v>
      </c>
      <c r="J11" s="4">
        <v>0.98</v>
      </c>
      <c r="K11" s="4">
        <v>1.3</v>
      </c>
      <c r="L11" s="4">
        <v>1.3</v>
      </c>
      <c r="M11" s="4">
        <v>1.1759999999999999</v>
      </c>
      <c r="N11" s="4">
        <v>1.1759999999999999</v>
      </c>
      <c r="O11" s="4">
        <v>1.56</v>
      </c>
      <c r="P11" s="4">
        <v>1.56</v>
      </c>
      <c r="Q11" s="4">
        <v>59.665999999999997</v>
      </c>
      <c r="R11" s="4">
        <v>18.995000000000001</v>
      </c>
      <c r="S11" s="4">
        <v>6.7000000000000004E-2</v>
      </c>
      <c r="T11" s="4">
        <v>78.400999999999996</v>
      </c>
      <c r="U11" s="4">
        <v>40.485999999999997</v>
      </c>
      <c r="V11" s="4">
        <v>4.7E-2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f t="shared" si="4"/>
        <v>0</v>
      </c>
      <c r="AD11" s="4">
        <f t="shared" si="5"/>
        <v>0</v>
      </c>
      <c r="AE11" s="4">
        <f t="shared" si="6"/>
        <v>0</v>
      </c>
      <c r="AF11" s="4">
        <f t="shared" si="7"/>
        <v>0</v>
      </c>
      <c r="AG11" s="8">
        <f t="shared" si="0"/>
        <v>0.97989817704056492</v>
      </c>
      <c r="AH11" s="8">
        <f t="shared" si="1"/>
        <v>1.299988393108823</v>
      </c>
      <c r="AI11" s="8">
        <f t="shared" si="2"/>
        <v>0.98074142916150364</v>
      </c>
      <c r="AJ11" s="8">
        <f t="shared" si="3"/>
        <v>1.7523994811932551</v>
      </c>
      <c r="AK11" s="8">
        <f t="shared" si="8"/>
        <v>2.7359999999999998</v>
      </c>
    </row>
    <row r="12" spans="1:37" x14ac:dyDescent="0.25">
      <c r="A12" s="12" t="s">
        <v>20</v>
      </c>
      <c r="B12" s="4">
        <v>36.872999999999998</v>
      </c>
      <c r="C12" s="4">
        <v>11.788</v>
      </c>
      <c r="D12" s="4">
        <v>0</v>
      </c>
      <c r="E12" s="4">
        <v>36.313000000000002</v>
      </c>
      <c r="F12" s="4">
        <v>7.87</v>
      </c>
      <c r="G12" s="4">
        <v>0</v>
      </c>
      <c r="H12" s="4"/>
      <c r="I12" s="4">
        <v>0.8</v>
      </c>
      <c r="J12" s="4">
        <v>0.8</v>
      </c>
      <c r="K12" s="4">
        <v>1.6</v>
      </c>
      <c r="L12" s="4">
        <v>1.6</v>
      </c>
      <c r="M12" s="4">
        <v>0.96</v>
      </c>
      <c r="N12" s="4">
        <v>0.96</v>
      </c>
      <c r="O12" s="4">
        <v>1.92</v>
      </c>
      <c r="P12" s="4">
        <v>1.92</v>
      </c>
      <c r="Q12" s="4">
        <v>25.811</v>
      </c>
      <c r="R12" s="4">
        <v>8.2520000000000007</v>
      </c>
      <c r="S12" s="4">
        <v>0</v>
      </c>
      <c r="T12" s="4">
        <v>53.38</v>
      </c>
      <c r="U12" s="4">
        <v>11.569000000000001</v>
      </c>
      <c r="V12" s="4"/>
      <c r="W12" s="4"/>
      <c r="X12" s="4"/>
      <c r="Y12" s="4"/>
      <c r="Z12" s="4"/>
      <c r="AA12" s="4"/>
      <c r="AB12" s="4"/>
      <c r="AC12" s="4">
        <f t="shared" si="4"/>
        <v>0</v>
      </c>
      <c r="AD12" s="4">
        <f t="shared" si="5"/>
        <v>0</v>
      </c>
      <c r="AE12" s="4">
        <f t="shared" si="6"/>
        <v>0</v>
      </c>
      <c r="AF12" s="4">
        <f t="shared" si="7"/>
        <v>0</v>
      </c>
      <c r="AG12" s="8">
        <f t="shared" si="0"/>
        <v>0.69999728798850114</v>
      </c>
      <c r="AH12" s="8">
        <f t="shared" si="1"/>
        <v>1.4699969707818137</v>
      </c>
      <c r="AI12" s="8">
        <f t="shared" si="2"/>
        <v>0.70003393281303028</v>
      </c>
      <c r="AJ12" s="8">
        <f t="shared" si="3"/>
        <v>1.470012706480305</v>
      </c>
      <c r="AK12" s="8">
        <f t="shared" si="8"/>
        <v>2.88</v>
      </c>
    </row>
    <row r="13" spans="1:37" x14ac:dyDescent="0.25">
      <c r="A13" s="12" t="s">
        <v>54</v>
      </c>
      <c r="B13" s="4">
        <v>46.732999999999997</v>
      </c>
      <c r="C13" s="4">
        <v>23.170999999999999</v>
      </c>
      <c r="D13" s="4">
        <v>0</v>
      </c>
      <c r="E13" s="4">
        <v>42.805</v>
      </c>
      <c r="F13" s="4">
        <v>17.260000000000002</v>
      </c>
      <c r="G13" s="4">
        <v>0</v>
      </c>
      <c r="H13" s="4"/>
      <c r="I13" s="4">
        <v>1.1499999999999999</v>
      </c>
      <c r="J13" s="4">
        <v>1.21</v>
      </c>
      <c r="K13" s="4">
        <v>1.3</v>
      </c>
      <c r="L13" s="4">
        <v>1.33</v>
      </c>
      <c r="M13" s="4">
        <v>1.38</v>
      </c>
      <c r="N13" s="4">
        <v>1.45</v>
      </c>
      <c r="O13" s="4">
        <v>1.56</v>
      </c>
      <c r="P13" s="4">
        <v>1.5960000000000001</v>
      </c>
      <c r="Q13" s="4">
        <v>53.838000000000001</v>
      </c>
      <c r="R13" s="4">
        <v>28.036000000000001</v>
      </c>
      <c r="S13" s="4">
        <v>0</v>
      </c>
      <c r="T13" s="4">
        <v>55.718000000000004</v>
      </c>
      <c r="U13" s="4">
        <v>22.933</v>
      </c>
      <c r="V13" s="4">
        <v>0</v>
      </c>
      <c r="W13" s="4"/>
      <c r="X13" s="4"/>
      <c r="Y13" s="4"/>
      <c r="Z13" s="4"/>
      <c r="AA13" s="4"/>
      <c r="AB13" s="4"/>
      <c r="AC13" s="4">
        <f t="shared" si="4"/>
        <v>0</v>
      </c>
      <c r="AD13" s="4">
        <f t="shared" si="5"/>
        <v>0</v>
      </c>
      <c r="AE13" s="4">
        <f t="shared" si="6"/>
        <v>0</v>
      </c>
      <c r="AF13" s="4">
        <f t="shared" si="7"/>
        <v>0</v>
      </c>
      <c r="AG13" s="8">
        <f t="shared" si="0"/>
        <v>1.1520338946782789</v>
      </c>
      <c r="AH13" s="8">
        <f t="shared" si="1"/>
        <v>1.3016703656114941</v>
      </c>
      <c r="AI13" s="8">
        <f t="shared" si="2"/>
        <v>1.2099607267705321</v>
      </c>
      <c r="AJ13" s="8">
        <f t="shared" si="3"/>
        <v>1.3286790266512165</v>
      </c>
      <c r="AK13" s="8">
        <f t="shared" si="8"/>
        <v>2.94</v>
      </c>
    </row>
    <row r="14" spans="1:37" x14ac:dyDescent="0.25">
      <c r="A14" s="12" t="s">
        <v>21</v>
      </c>
      <c r="B14" s="4">
        <v>133.16900000000001</v>
      </c>
      <c r="C14" s="4">
        <v>34.134999999999998</v>
      </c>
      <c r="D14" s="4">
        <v>0</v>
      </c>
      <c r="E14" s="4">
        <v>130.85900000000001</v>
      </c>
      <c r="F14" s="4">
        <v>56.753</v>
      </c>
      <c r="G14" s="4"/>
      <c r="H14" s="4">
        <v>4.6150000000000002</v>
      </c>
      <c r="I14" s="4">
        <v>0.88</v>
      </c>
      <c r="J14" s="4">
        <v>0.88</v>
      </c>
      <c r="K14" s="4">
        <v>0.91</v>
      </c>
      <c r="L14" s="4">
        <v>0.91</v>
      </c>
      <c r="M14" s="4">
        <v>1.06</v>
      </c>
      <c r="N14" s="4">
        <v>1.06</v>
      </c>
      <c r="O14" s="4">
        <v>1.0900000000000001</v>
      </c>
      <c r="P14" s="4">
        <v>1.0900000000000001</v>
      </c>
      <c r="Q14" s="4">
        <v>117.18899999999999</v>
      </c>
      <c r="R14" s="4">
        <v>30.039000000000001</v>
      </c>
      <c r="S14" s="4">
        <v>0</v>
      </c>
      <c r="T14" s="4">
        <v>119.07899999999999</v>
      </c>
      <c r="U14" s="4">
        <v>51.646000000000001</v>
      </c>
      <c r="V14" s="4">
        <v>0</v>
      </c>
      <c r="W14" s="4">
        <v>15.78</v>
      </c>
      <c r="X14" s="4">
        <v>2.6871999999999998</v>
      </c>
      <c r="Y14" s="4">
        <v>0</v>
      </c>
      <c r="Z14" s="4">
        <v>15.5496</v>
      </c>
      <c r="AA14" s="4">
        <v>3.7191999999999998</v>
      </c>
      <c r="AB14" s="4"/>
      <c r="AC14" s="4">
        <f t="shared" si="4"/>
        <v>0.11849604637715984</v>
      </c>
      <c r="AD14" s="4">
        <f t="shared" si="5"/>
        <v>0.11882713454940048</v>
      </c>
      <c r="AE14" s="4">
        <f t="shared" si="6"/>
        <v>7.8722718617255022E-2</v>
      </c>
      <c r="AF14" s="4">
        <f t="shared" si="7"/>
        <v>6.5533099571828804E-2</v>
      </c>
      <c r="AG14" s="8">
        <f t="shared" si="0"/>
        <v>0.99849814896860367</v>
      </c>
      <c r="AH14" s="8">
        <f t="shared" si="1"/>
        <v>1.0288065780725819</v>
      </c>
      <c r="AI14" s="8">
        <f t="shared" si="2"/>
        <v>0.95872857770616671</v>
      </c>
      <c r="AJ14" s="8">
        <f t="shared" si="3"/>
        <v>0.97554666713653904</v>
      </c>
      <c r="AK14" s="8">
        <f t="shared" si="8"/>
        <v>2.1500000000000004</v>
      </c>
    </row>
    <row r="15" spans="1:37" x14ac:dyDescent="0.25">
      <c r="A15" s="12" t="s">
        <v>22</v>
      </c>
      <c r="B15" s="4">
        <v>48.48</v>
      </c>
      <c r="C15" s="4">
        <v>6.8789999999999996</v>
      </c>
      <c r="D15" s="4">
        <v>7.4999999999999997E-2</v>
      </c>
      <c r="E15" s="4">
        <v>46.804000000000002</v>
      </c>
      <c r="F15" s="4">
        <v>4.7789999999999999</v>
      </c>
      <c r="G15" s="4"/>
      <c r="H15" s="4"/>
      <c r="I15" s="4">
        <v>1.1399999999999999</v>
      </c>
      <c r="J15" s="4">
        <v>1.68</v>
      </c>
      <c r="K15" s="4">
        <v>1.68</v>
      </c>
      <c r="L15" s="4">
        <v>2.71</v>
      </c>
      <c r="M15" s="4">
        <v>1.3680000000000001</v>
      </c>
      <c r="N15" s="4">
        <v>2.016</v>
      </c>
      <c r="O15" s="4">
        <v>2.016</v>
      </c>
      <c r="P15" s="4">
        <v>3.2519999999999998</v>
      </c>
      <c r="Q15" s="4">
        <v>55.267000000000003</v>
      </c>
      <c r="R15" s="4">
        <v>11.557</v>
      </c>
      <c r="S15" s="4">
        <v>0.126</v>
      </c>
      <c r="T15" s="4">
        <v>78.631</v>
      </c>
      <c r="U15" s="4">
        <v>12.951000000000001</v>
      </c>
      <c r="V15" s="4">
        <v>0</v>
      </c>
      <c r="W15" s="4">
        <v>7.694</v>
      </c>
      <c r="X15" s="4">
        <v>0.33</v>
      </c>
      <c r="Y15" s="4">
        <v>1.9E-2</v>
      </c>
      <c r="Z15" s="4">
        <v>0</v>
      </c>
      <c r="AA15" s="4">
        <v>0</v>
      </c>
      <c r="AB15" s="4">
        <v>0</v>
      </c>
      <c r="AC15" s="4">
        <f t="shared" si="4"/>
        <v>0.15870462046204623</v>
      </c>
      <c r="AD15" s="4">
        <f t="shared" si="5"/>
        <v>0</v>
      </c>
      <c r="AE15" s="4">
        <f t="shared" si="6"/>
        <v>5.0186942766752951E-2</v>
      </c>
      <c r="AF15" s="4">
        <f t="shared" si="7"/>
        <v>0</v>
      </c>
      <c r="AG15" s="8">
        <f t="shared" si="0"/>
        <v>1.2987004950495051</v>
      </c>
      <c r="AH15" s="8">
        <f t="shared" si="1"/>
        <v>1.6800059823946671</v>
      </c>
      <c r="AI15" s="8">
        <f t="shared" si="2"/>
        <v>1.7280127925570579</v>
      </c>
      <c r="AJ15" s="8">
        <f t="shared" si="3"/>
        <v>2.7099811676082863</v>
      </c>
      <c r="AK15" s="8">
        <f t="shared" si="8"/>
        <v>3.3840000000000003</v>
      </c>
    </row>
    <row r="16" spans="1:37" x14ac:dyDescent="0.25">
      <c r="A16" s="12" t="s">
        <v>64</v>
      </c>
      <c r="B16" s="4">
        <v>87.013999999999996</v>
      </c>
      <c r="C16" s="4">
        <v>12.169</v>
      </c>
      <c r="D16" s="4">
        <v>1.71</v>
      </c>
      <c r="E16" s="4">
        <v>64.790999999999997</v>
      </c>
      <c r="F16" s="4">
        <v>11.026999999999999</v>
      </c>
      <c r="G16" s="4"/>
      <c r="H16" s="4">
        <v>23.187000000000001</v>
      </c>
      <c r="I16" s="4">
        <v>1.03</v>
      </c>
      <c r="J16" s="4">
        <v>0.84</v>
      </c>
      <c r="K16" s="4">
        <v>1.03</v>
      </c>
      <c r="L16" s="4">
        <v>0.84</v>
      </c>
      <c r="M16" s="4">
        <v>1.236</v>
      </c>
      <c r="N16" s="4"/>
      <c r="O16" s="4">
        <v>1.236</v>
      </c>
      <c r="P16" s="4"/>
      <c r="Q16" s="4">
        <v>38.466999999999999</v>
      </c>
      <c r="R16" s="4">
        <v>9.7439999999999998</v>
      </c>
      <c r="S16" s="4">
        <v>1.2010000000000001</v>
      </c>
      <c r="T16" s="4">
        <v>64.619</v>
      </c>
      <c r="U16" s="4">
        <v>8.7319999999999993</v>
      </c>
      <c r="V16" s="4"/>
      <c r="W16" s="4">
        <v>6.0579999999999998</v>
      </c>
      <c r="X16" s="4">
        <v>0.90500000000000003</v>
      </c>
      <c r="Y16" s="4">
        <v>0.02</v>
      </c>
      <c r="Z16" s="4">
        <v>2.2970000000000002</v>
      </c>
      <c r="AA16" s="4"/>
      <c r="AB16" s="4"/>
      <c r="AC16" s="4">
        <f t="shared" si="4"/>
        <v>6.9620980531868437E-2</v>
      </c>
      <c r="AD16" s="4">
        <f t="shared" si="5"/>
        <v>3.5452454816255349E-2</v>
      </c>
      <c r="AE16" s="4">
        <f t="shared" si="6"/>
        <v>6.6647452986526398E-2</v>
      </c>
      <c r="AF16" s="4">
        <f t="shared" si="7"/>
        <v>0</v>
      </c>
      <c r="AG16" s="8">
        <f t="shared" si="0"/>
        <v>0.51169926678465538</v>
      </c>
      <c r="AH16" s="8">
        <f t="shared" si="1"/>
        <v>1.0327977651216991</v>
      </c>
      <c r="AI16" s="8">
        <f t="shared" si="2"/>
        <v>0.87509244802366659</v>
      </c>
      <c r="AJ16" s="8">
        <f t="shared" si="3"/>
        <v>0.79187448988845555</v>
      </c>
      <c r="AK16" s="8">
        <f t="shared" si="8"/>
        <v>2.472</v>
      </c>
    </row>
    <row r="17" spans="1:37" x14ac:dyDescent="0.25">
      <c r="A17" s="12" t="s">
        <v>24</v>
      </c>
      <c r="B17" s="4">
        <v>43.003</v>
      </c>
      <c r="C17" s="4">
        <v>30.690999999999999</v>
      </c>
      <c r="D17" s="4">
        <v>0</v>
      </c>
      <c r="E17" s="4">
        <v>35.256</v>
      </c>
      <c r="F17" s="4">
        <v>29.937000000000001</v>
      </c>
      <c r="G17" s="4">
        <v>0</v>
      </c>
      <c r="H17" s="4"/>
      <c r="I17" s="4">
        <v>0.88</v>
      </c>
      <c r="J17" s="4">
        <v>1.06</v>
      </c>
      <c r="K17" s="4">
        <v>1.64</v>
      </c>
      <c r="L17" s="4">
        <v>1.97</v>
      </c>
      <c r="M17" s="4">
        <v>1.06</v>
      </c>
      <c r="N17" s="4">
        <v>1.27</v>
      </c>
      <c r="O17" s="4">
        <v>1.97</v>
      </c>
      <c r="P17" s="4">
        <v>2.36</v>
      </c>
      <c r="Q17" s="4">
        <v>37.817999999999998</v>
      </c>
      <c r="R17" s="4">
        <v>32.036999999999999</v>
      </c>
      <c r="S17" s="4">
        <v>0</v>
      </c>
      <c r="T17" s="4">
        <v>57.792999999999999</v>
      </c>
      <c r="U17" s="4">
        <v>56.536999999999999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f t="shared" si="4"/>
        <v>0</v>
      </c>
      <c r="AD17" s="4">
        <f t="shared" si="5"/>
        <v>0</v>
      </c>
      <c r="AE17" s="4">
        <f t="shared" si="6"/>
        <v>0</v>
      </c>
      <c r="AF17" s="4">
        <f t="shared" si="7"/>
        <v>0</v>
      </c>
      <c r="AG17" s="8">
        <f t="shared" si="0"/>
        <v>0.87942701671976364</v>
      </c>
      <c r="AH17" s="8">
        <f t="shared" si="1"/>
        <v>1.639238711141366</v>
      </c>
      <c r="AI17" s="8">
        <f t="shared" si="2"/>
        <v>1.0438565051643804</v>
      </c>
      <c r="AJ17" s="8">
        <f t="shared" si="3"/>
        <v>1.8885325850953669</v>
      </c>
      <c r="AK17" s="8">
        <f t="shared" si="8"/>
        <v>3.0300000000000002</v>
      </c>
    </row>
    <row r="18" spans="1:37" x14ac:dyDescent="0.25">
      <c r="A18" s="12" t="s">
        <v>25</v>
      </c>
      <c r="B18" s="4">
        <v>11.505000000000001</v>
      </c>
      <c r="C18" s="4">
        <v>44.930999999999997</v>
      </c>
      <c r="D18" s="4">
        <v>0</v>
      </c>
      <c r="E18" s="4">
        <v>9.4499999999999993</v>
      </c>
      <c r="F18" s="4">
        <v>43.003999999999998</v>
      </c>
      <c r="G18" s="4">
        <v>0</v>
      </c>
      <c r="H18" s="4"/>
      <c r="I18" s="4">
        <v>1</v>
      </c>
      <c r="J18" s="4">
        <v>1</v>
      </c>
      <c r="K18" s="4">
        <v>2.08</v>
      </c>
      <c r="L18" s="4">
        <v>2.08</v>
      </c>
      <c r="M18" s="4">
        <v>1.2</v>
      </c>
      <c r="N18" s="4">
        <v>1.2</v>
      </c>
      <c r="O18" s="4">
        <v>2.496</v>
      </c>
      <c r="P18" s="4">
        <v>2.496</v>
      </c>
      <c r="Q18" s="4">
        <v>11.311999999999999</v>
      </c>
      <c r="R18" s="4">
        <v>43.954999999999998</v>
      </c>
      <c r="S18" s="4">
        <v>0</v>
      </c>
      <c r="T18" s="4">
        <v>19.655999999999999</v>
      </c>
      <c r="U18" s="4">
        <v>89.447999999999993</v>
      </c>
      <c r="V18" s="4">
        <v>0</v>
      </c>
      <c r="W18" s="4">
        <v>6.2229999999999999</v>
      </c>
      <c r="X18" s="4">
        <v>1.135</v>
      </c>
      <c r="Y18" s="4">
        <v>0</v>
      </c>
      <c r="Z18" s="4">
        <v>1.444</v>
      </c>
      <c r="AA18" s="4">
        <v>7.02</v>
      </c>
      <c r="AB18" s="4">
        <v>0</v>
      </c>
      <c r="AC18" s="4">
        <f t="shared" si="4"/>
        <v>0.54089526292916124</v>
      </c>
      <c r="AD18" s="4">
        <f t="shared" si="5"/>
        <v>0.1528042328042328</v>
      </c>
      <c r="AE18" s="4">
        <f t="shared" si="6"/>
        <v>2.5260955687609891E-2</v>
      </c>
      <c r="AF18" s="4">
        <f t="shared" si="7"/>
        <v>0.16324062877871826</v>
      </c>
      <c r="AG18" s="8">
        <f t="shared" si="0"/>
        <v>1.5241199478487613</v>
      </c>
      <c r="AH18" s="8">
        <f t="shared" si="1"/>
        <v>2.2328042328042326</v>
      </c>
      <c r="AI18" s="8">
        <f t="shared" si="2"/>
        <v>1.0035387594311278</v>
      </c>
      <c r="AJ18" s="8">
        <f t="shared" si="3"/>
        <v>2.2432331876104548</v>
      </c>
      <c r="AK18" s="8">
        <f t="shared" si="8"/>
        <v>3.6959999999999997</v>
      </c>
    </row>
    <row r="19" spans="1:37" hidden="1" x14ac:dyDescent="0.25">
      <c r="A19" s="12" t="s">
        <v>26</v>
      </c>
      <c r="B19" s="4" t="s">
        <v>63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8"/>
      <c r="AH19" s="8"/>
      <c r="AI19" s="8"/>
      <c r="AJ19" s="8"/>
      <c r="AK19" s="8">
        <f t="shared" si="8"/>
        <v>0</v>
      </c>
    </row>
    <row r="20" spans="1:37" x14ac:dyDescent="0.25">
      <c r="A20" s="9" t="s">
        <v>53</v>
      </c>
      <c r="B20" s="4">
        <v>197.55199999999999</v>
      </c>
      <c r="C20" s="4">
        <v>138.773</v>
      </c>
      <c r="D20" s="4">
        <v>0</v>
      </c>
      <c r="E20" s="4">
        <v>197.649</v>
      </c>
      <c r="F20" s="4">
        <v>184.97</v>
      </c>
      <c r="G20" s="4">
        <v>0</v>
      </c>
      <c r="H20" s="4"/>
      <c r="I20" s="7">
        <f>Q20/B20</f>
        <v>0.87777395318700902</v>
      </c>
      <c r="J20" s="7">
        <f>R20/C20</f>
        <v>0.94025494872921966</v>
      </c>
      <c r="K20" s="7">
        <f>T20/E20</f>
        <v>1.6651235270605973</v>
      </c>
      <c r="L20" s="7">
        <f>U20/F20</f>
        <v>2.1628588419743742</v>
      </c>
      <c r="M20" s="8">
        <f>I20*1.2</f>
        <v>1.0533287438244108</v>
      </c>
      <c r="N20" s="8">
        <f>J20*1.2</f>
        <v>1.1283059384750636</v>
      </c>
      <c r="O20" s="8">
        <f>K20*1.2</f>
        <v>1.9981482324727167</v>
      </c>
      <c r="P20" s="8">
        <f>L20*1.2</f>
        <v>2.5954306103692488</v>
      </c>
      <c r="Q20" s="4">
        <v>173.40600000000001</v>
      </c>
      <c r="R20" s="4">
        <v>130.482</v>
      </c>
      <c r="S20" s="4">
        <v>0</v>
      </c>
      <c r="T20" s="4">
        <v>329.11</v>
      </c>
      <c r="U20" s="4">
        <v>400.06400000000002</v>
      </c>
      <c r="V20" s="4">
        <v>0</v>
      </c>
      <c r="W20" s="4">
        <v>1.169</v>
      </c>
      <c r="X20" s="4">
        <v>0.20300000000000001</v>
      </c>
      <c r="Y20" s="4">
        <v>0</v>
      </c>
      <c r="Z20" s="4">
        <v>1.1639999999999999</v>
      </c>
      <c r="AA20" s="4">
        <v>0.17499999999999999</v>
      </c>
      <c r="AB20" s="4"/>
      <c r="AC20" s="4">
        <f t="shared" si="4"/>
        <v>5.9174293350611491E-3</v>
      </c>
      <c r="AD20" s="4">
        <f t="shared" si="5"/>
        <v>5.889227873654812E-3</v>
      </c>
      <c r="AE20" s="4">
        <f t="shared" si="6"/>
        <v>1.4628205774898577E-3</v>
      </c>
      <c r="AF20" s="4">
        <f t="shared" si="7"/>
        <v>9.4609936746499425E-4</v>
      </c>
      <c r="AG20" s="8">
        <f t="shared" si="0"/>
        <v>0.88369138252207025</v>
      </c>
      <c r="AH20" s="8">
        <f t="shared" si="1"/>
        <v>1.6710127549342522</v>
      </c>
      <c r="AI20" s="8">
        <f t="shared" si="2"/>
        <v>0.94171776930670958</v>
      </c>
      <c r="AJ20" s="8">
        <f t="shared" si="3"/>
        <v>2.1638049413418394</v>
      </c>
      <c r="AK20" s="8">
        <f t="shared" si="8"/>
        <v>3.0514769762971277</v>
      </c>
    </row>
    <row r="21" spans="1:37" x14ac:dyDescent="0.25">
      <c r="A21" s="12" t="s">
        <v>27</v>
      </c>
      <c r="B21" s="4">
        <v>27.053999999999998</v>
      </c>
      <c r="C21" s="4">
        <v>8.9260000000000002</v>
      </c>
      <c r="D21" s="4">
        <v>0</v>
      </c>
      <c r="E21" s="4">
        <v>24.202999999999999</v>
      </c>
      <c r="F21" s="4">
        <v>3.0680000000000001</v>
      </c>
      <c r="G21" s="4">
        <v>0</v>
      </c>
      <c r="H21" s="4"/>
      <c r="I21" s="4">
        <v>0.8</v>
      </c>
      <c r="J21" s="4">
        <v>0.8</v>
      </c>
      <c r="K21" s="4">
        <v>1.1399999999999999</v>
      </c>
      <c r="L21" s="4">
        <v>1.1399999999999999</v>
      </c>
      <c r="M21" s="4">
        <v>0.96</v>
      </c>
      <c r="N21" s="4">
        <v>0.96</v>
      </c>
      <c r="O21" s="4">
        <v>1.37</v>
      </c>
      <c r="P21" s="4">
        <v>1.37</v>
      </c>
      <c r="Q21" s="4">
        <v>20.622</v>
      </c>
      <c r="R21" s="4">
        <v>8.1769999999999996</v>
      </c>
      <c r="S21" s="4">
        <v>0</v>
      </c>
      <c r="T21" s="4">
        <v>26.148</v>
      </c>
      <c r="U21" s="4">
        <v>4.976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f t="shared" si="4"/>
        <v>0</v>
      </c>
      <c r="AD21" s="4">
        <f t="shared" si="5"/>
        <v>0</v>
      </c>
      <c r="AE21" s="4">
        <f t="shared" si="6"/>
        <v>0</v>
      </c>
      <c r="AF21" s="4">
        <f t="shared" si="7"/>
        <v>0</v>
      </c>
      <c r="AG21" s="8">
        <f t="shared" si="0"/>
        <v>0.76225327123530717</v>
      </c>
      <c r="AH21" s="8">
        <f t="shared" si="1"/>
        <v>1.0803619386026526</v>
      </c>
      <c r="AI21" s="8">
        <f t="shared" si="2"/>
        <v>0.9160878332959892</v>
      </c>
      <c r="AJ21" s="8">
        <f t="shared" si="3"/>
        <v>1.621903520208605</v>
      </c>
      <c r="AK21" s="8">
        <f t="shared" si="8"/>
        <v>2.33</v>
      </c>
    </row>
    <row r="22" spans="1:37" x14ac:dyDescent="0.25">
      <c r="A22" s="12" t="s">
        <v>28</v>
      </c>
      <c r="B22" s="4">
        <v>86.745000000000005</v>
      </c>
      <c r="C22" s="4">
        <v>30.204999999999998</v>
      </c>
      <c r="D22" s="4">
        <v>1.0680000000000001</v>
      </c>
      <c r="E22" s="4">
        <v>75.878</v>
      </c>
      <c r="F22" s="4">
        <v>31.818999999999999</v>
      </c>
      <c r="G22" s="4">
        <v>0</v>
      </c>
      <c r="H22" s="4"/>
      <c r="I22" s="4">
        <v>1.1100000000000001</v>
      </c>
      <c r="J22" s="4">
        <v>1.1100000000000001</v>
      </c>
      <c r="K22" s="4">
        <v>1.42</v>
      </c>
      <c r="L22" s="4">
        <v>1.42</v>
      </c>
      <c r="M22" s="4">
        <v>1.3320000000000001</v>
      </c>
      <c r="N22" s="4">
        <v>1.3320000000000001</v>
      </c>
      <c r="O22" s="4">
        <v>1.704</v>
      </c>
      <c r="P22" s="4">
        <v>1.704</v>
      </c>
      <c r="Q22" s="4">
        <v>94.081999999999994</v>
      </c>
      <c r="R22" s="4">
        <v>32.622</v>
      </c>
      <c r="S22" s="4">
        <v>1.151</v>
      </c>
      <c r="T22" s="4">
        <v>104.221</v>
      </c>
      <c r="U22" s="4">
        <v>43.646000000000001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f t="shared" si="4"/>
        <v>0</v>
      </c>
      <c r="AD22" s="4">
        <f t="shared" si="5"/>
        <v>0</v>
      </c>
      <c r="AE22" s="4">
        <f t="shared" si="6"/>
        <v>0</v>
      </c>
      <c r="AF22" s="4">
        <f t="shared" si="7"/>
        <v>0</v>
      </c>
      <c r="AG22" s="8">
        <f t="shared" si="0"/>
        <v>1.0845812438757276</v>
      </c>
      <c r="AH22" s="8">
        <f t="shared" si="1"/>
        <v>1.373533830622842</v>
      </c>
      <c r="AI22" s="8">
        <f t="shared" si="2"/>
        <v>1.080019864260884</v>
      </c>
      <c r="AJ22" s="8">
        <f t="shared" si="3"/>
        <v>1.3716961563845502</v>
      </c>
      <c r="AK22" s="8">
        <f t="shared" si="8"/>
        <v>3.036</v>
      </c>
    </row>
    <row r="23" spans="1:37" x14ac:dyDescent="0.25">
      <c r="A23" s="12" t="s">
        <v>48</v>
      </c>
      <c r="B23" s="4">
        <v>135.065</v>
      </c>
      <c r="C23" s="4">
        <v>67.221999999999994</v>
      </c>
      <c r="D23" s="4">
        <v>0</v>
      </c>
      <c r="E23" s="4">
        <v>130.928</v>
      </c>
      <c r="F23" s="4">
        <v>56.436</v>
      </c>
      <c r="G23" s="4">
        <v>0</v>
      </c>
      <c r="H23" s="4">
        <v>469.06099999999998</v>
      </c>
      <c r="I23" s="4">
        <f>ROUND((Q23/B23),3)</f>
        <v>0.76200000000000001</v>
      </c>
      <c r="J23" s="4">
        <f>ROUND((R23/C23),3)</f>
        <v>0.76200000000000001</v>
      </c>
      <c r="K23" s="4">
        <f>ROUND((T23/E23),3)</f>
        <v>1.2130000000000001</v>
      </c>
      <c r="L23" s="4">
        <f>ROUND((U23/F23),3)</f>
        <v>1.698</v>
      </c>
      <c r="M23" s="7">
        <f>I23*1.2</f>
        <v>0.91439999999999999</v>
      </c>
      <c r="N23" s="7">
        <f>J23*1.2</f>
        <v>0.91439999999999999</v>
      </c>
      <c r="O23" s="7">
        <f>K23*1.2</f>
        <v>1.4556</v>
      </c>
      <c r="P23" s="7">
        <f>L23*1.2</f>
        <v>2.0375999999999999</v>
      </c>
      <c r="Q23" s="4">
        <v>102.863</v>
      </c>
      <c r="R23" s="4">
        <v>51.212000000000003</v>
      </c>
      <c r="S23" s="4">
        <v>0</v>
      </c>
      <c r="T23" s="4">
        <v>158.81100000000001</v>
      </c>
      <c r="U23" s="4">
        <v>95.831999999999994</v>
      </c>
      <c r="V23" s="4">
        <v>0</v>
      </c>
      <c r="W23" s="4">
        <v>14.339</v>
      </c>
      <c r="X23" s="4">
        <v>11.497</v>
      </c>
      <c r="Y23" s="4">
        <v>0</v>
      </c>
      <c r="Z23" s="4">
        <v>13.798</v>
      </c>
      <c r="AA23" s="4">
        <v>9.2140000000000004</v>
      </c>
      <c r="AB23" s="4">
        <v>0</v>
      </c>
      <c r="AC23" s="4">
        <f t="shared" si="4"/>
        <v>0.10616369895976012</v>
      </c>
      <c r="AD23" s="4">
        <f t="shared" si="5"/>
        <v>0.10538616644262495</v>
      </c>
      <c r="AE23" s="4">
        <f t="shared" si="6"/>
        <v>0.17103031745559491</v>
      </c>
      <c r="AF23" s="4">
        <f t="shared" si="7"/>
        <v>0.16326458289035367</v>
      </c>
      <c r="AG23" s="8">
        <f t="shared" si="0"/>
        <v>0.867745159737904</v>
      </c>
      <c r="AH23" s="8">
        <f t="shared" si="1"/>
        <v>1.3183505438103387</v>
      </c>
      <c r="AI23" s="8">
        <f t="shared" si="2"/>
        <v>0.93286424087352371</v>
      </c>
      <c r="AJ23" s="8">
        <f t="shared" si="3"/>
        <v>1.8613296477425756</v>
      </c>
      <c r="AK23" s="8">
        <f t="shared" si="8"/>
        <v>2.37</v>
      </c>
    </row>
    <row r="24" spans="1:37" x14ac:dyDescent="0.25">
      <c r="A24" s="12" t="s">
        <v>76</v>
      </c>
      <c r="B24" s="4">
        <v>65.808000000000007</v>
      </c>
      <c r="C24" s="4">
        <v>30.744</v>
      </c>
      <c r="D24" s="4">
        <v>0</v>
      </c>
      <c r="E24" s="4">
        <v>62.63</v>
      </c>
      <c r="F24" s="4">
        <v>20.655000000000001</v>
      </c>
      <c r="G24" s="4"/>
      <c r="H24" s="4"/>
      <c r="I24" s="4">
        <v>0.89</v>
      </c>
      <c r="J24" s="4">
        <v>1.28</v>
      </c>
      <c r="K24" s="4">
        <v>0.89</v>
      </c>
      <c r="L24" s="4">
        <v>1.28</v>
      </c>
      <c r="M24" s="4">
        <v>1.0680000000000001</v>
      </c>
      <c r="N24" s="4">
        <v>1.536</v>
      </c>
      <c r="O24" s="4">
        <v>1.0680000000000001</v>
      </c>
      <c r="P24" s="4">
        <v>1.536</v>
      </c>
      <c r="Q24" s="4">
        <v>58.569000000000003</v>
      </c>
      <c r="R24" s="4">
        <v>39.351999999999997</v>
      </c>
      <c r="S24" s="4">
        <v>0</v>
      </c>
      <c r="T24" s="4">
        <v>56.006</v>
      </c>
      <c r="U24" s="4">
        <v>30.353000000000002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f t="shared" si="4"/>
        <v>0</v>
      </c>
      <c r="AD24" s="4">
        <f t="shared" si="5"/>
        <v>0</v>
      </c>
      <c r="AE24" s="4">
        <f t="shared" si="6"/>
        <v>0</v>
      </c>
      <c r="AF24" s="4">
        <f t="shared" si="7"/>
        <v>0</v>
      </c>
      <c r="AG24" s="8">
        <f t="shared" si="0"/>
        <v>0.88999817651349378</v>
      </c>
      <c r="AH24" s="8">
        <f t="shared" si="1"/>
        <v>0.8942359891425834</v>
      </c>
      <c r="AI24" s="8">
        <f t="shared" si="2"/>
        <v>1.2799895914650012</v>
      </c>
      <c r="AJ24" s="8">
        <f t="shared" si="3"/>
        <v>1.469523117889131</v>
      </c>
      <c r="AK24" s="8">
        <f t="shared" si="8"/>
        <v>2.1360000000000001</v>
      </c>
    </row>
    <row r="25" spans="1:37" x14ac:dyDescent="0.25">
      <c r="A25" s="12" t="s">
        <v>75</v>
      </c>
      <c r="B25" s="4">
        <v>583.51300000000003</v>
      </c>
      <c r="C25" s="4">
        <v>489.33699999999999</v>
      </c>
      <c r="D25" s="4">
        <v>0</v>
      </c>
      <c r="E25" s="4">
        <v>571.53099999999995</v>
      </c>
      <c r="F25" s="4">
        <v>513.67399999999998</v>
      </c>
      <c r="G25" s="4">
        <v>0</v>
      </c>
      <c r="H25" s="4"/>
      <c r="I25" s="4">
        <v>0.75</v>
      </c>
      <c r="J25" s="4">
        <v>0.75</v>
      </c>
      <c r="K25" s="4">
        <v>1.24</v>
      </c>
      <c r="L25" s="4">
        <v>1.24</v>
      </c>
      <c r="M25" s="4">
        <v>0.9</v>
      </c>
      <c r="N25" s="4">
        <v>0.9</v>
      </c>
      <c r="O25" s="4">
        <v>1.49</v>
      </c>
      <c r="P25" s="4">
        <v>1.49</v>
      </c>
      <c r="Q25" s="4">
        <v>441.22699999999998</v>
      </c>
      <c r="R25" s="4">
        <v>321.84500000000003</v>
      </c>
      <c r="S25" s="4">
        <v>0</v>
      </c>
      <c r="T25" s="4">
        <v>703.88400000000001</v>
      </c>
      <c r="U25" s="4">
        <v>570.30499999999995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f t="shared" si="4"/>
        <v>0</v>
      </c>
      <c r="AD25" s="4">
        <f t="shared" si="5"/>
        <v>0</v>
      </c>
      <c r="AE25" s="4">
        <f t="shared" si="6"/>
        <v>0</v>
      </c>
      <c r="AF25" s="4">
        <f t="shared" si="7"/>
        <v>0</v>
      </c>
      <c r="AG25" s="8">
        <f t="shared" si="0"/>
        <v>0.75615624673314896</v>
      </c>
      <c r="AH25" s="8">
        <f t="shared" si="1"/>
        <v>1.2315762399589876</v>
      </c>
      <c r="AI25" s="8">
        <f t="shared" si="2"/>
        <v>0.65771646125267458</v>
      </c>
      <c r="AJ25" s="8">
        <f t="shared" si="3"/>
        <v>1.1102469659745284</v>
      </c>
      <c r="AK25" s="8">
        <f t="shared" si="8"/>
        <v>2.39</v>
      </c>
    </row>
    <row r="26" spans="1:37" x14ac:dyDescent="0.25">
      <c r="A26" s="12" t="s">
        <v>30</v>
      </c>
      <c r="B26" s="4">
        <v>34.863</v>
      </c>
      <c r="C26" s="4">
        <v>12.739000000000001</v>
      </c>
      <c r="D26" s="4">
        <v>0</v>
      </c>
      <c r="E26" s="4">
        <v>41.622</v>
      </c>
      <c r="F26" s="4">
        <v>103.999</v>
      </c>
      <c r="G26" s="4">
        <v>0</v>
      </c>
      <c r="H26" s="4"/>
      <c r="I26" s="4">
        <v>0.95</v>
      </c>
      <c r="J26" s="4">
        <v>1.05</v>
      </c>
      <c r="K26" s="4">
        <v>1.2</v>
      </c>
      <c r="L26" s="4">
        <v>1.35</v>
      </c>
      <c r="M26" s="4">
        <v>1.1399999999999999</v>
      </c>
      <c r="N26" s="4">
        <v>1.26</v>
      </c>
      <c r="O26" s="4">
        <v>1.44</v>
      </c>
      <c r="P26" s="4">
        <v>1.62</v>
      </c>
      <c r="Q26" s="4">
        <v>33.119</v>
      </c>
      <c r="R26" s="4">
        <v>13.375999999999999</v>
      </c>
      <c r="S26" s="4">
        <v>0</v>
      </c>
      <c r="T26" s="4">
        <v>49.945999999999998</v>
      </c>
      <c r="U26" s="4">
        <v>151.82400000000001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f t="shared" si="4"/>
        <v>0</v>
      </c>
      <c r="AD26" s="4">
        <f t="shared" si="5"/>
        <v>0</v>
      </c>
      <c r="AE26" s="4">
        <f t="shared" si="6"/>
        <v>0</v>
      </c>
      <c r="AF26" s="4">
        <f t="shared" si="7"/>
        <v>0</v>
      </c>
      <c r="AG26" s="8">
        <f>(Q26+W26)/B26</f>
        <v>0.94997561885093085</v>
      </c>
      <c r="AH26" s="8">
        <f>(T26+Z26)/E26</f>
        <v>1.199990389697756</v>
      </c>
      <c r="AI26" s="8">
        <f>(R26+X26)/C26</f>
        <v>1.0500039249548629</v>
      </c>
      <c r="AJ26" s="8">
        <f>(U26+V26+AA26+AB26)/(F26+G26)</f>
        <v>1.4598601909633748</v>
      </c>
      <c r="AK26" s="8">
        <f t="shared" si="8"/>
        <v>2.58</v>
      </c>
    </row>
    <row r="27" spans="1:37" x14ac:dyDescent="0.25">
      <c r="A27" s="12" t="s">
        <v>31</v>
      </c>
      <c r="B27" s="4">
        <v>86.088999999999999</v>
      </c>
      <c r="C27" s="4">
        <v>29.715</v>
      </c>
      <c r="D27" s="4">
        <v>1.278</v>
      </c>
      <c r="E27" s="4">
        <v>83.031999999999996</v>
      </c>
      <c r="F27" s="4">
        <v>161.767</v>
      </c>
      <c r="G27" s="4">
        <v>6.4000000000000001E-2</v>
      </c>
      <c r="H27" s="4"/>
      <c r="I27" s="4">
        <v>0.62</v>
      </c>
      <c r="J27" s="4">
        <v>0.9</v>
      </c>
      <c r="K27" s="4">
        <v>1.22</v>
      </c>
      <c r="L27" s="4">
        <v>1.38</v>
      </c>
      <c r="M27" s="4">
        <v>0.74399999999999999</v>
      </c>
      <c r="N27" s="4"/>
      <c r="O27" s="4">
        <v>1.464</v>
      </c>
      <c r="P27" s="4"/>
      <c r="Q27" s="4">
        <v>53.636000000000003</v>
      </c>
      <c r="R27" s="4">
        <v>26.614999999999998</v>
      </c>
      <c r="S27" s="4">
        <v>1.1499999999999999</v>
      </c>
      <c r="T27" s="4">
        <v>100.179</v>
      </c>
      <c r="U27" s="4">
        <v>239.465</v>
      </c>
      <c r="V27" s="4">
        <v>8.7999999999999995E-2</v>
      </c>
      <c r="W27" s="4"/>
      <c r="X27" s="4"/>
      <c r="Y27" s="4"/>
      <c r="Z27" s="4"/>
      <c r="AA27" s="4"/>
      <c r="AB27" s="4"/>
      <c r="AC27" s="4">
        <f t="shared" si="4"/>
        <v>0</v>
      </c>
      <c r="AD27" s="4">
        <f t="shared" si="5"/>
        <v>0</v>
      </c>
      <c r="AE27" s="4">
        <f t="shared" si="6"/>
        <v>0</v>
      </c>
      <c r="AF27" s="4">
        <f t="shared" si="7"/>
        <v>0</v>
      </c>
      <c r="AG27" s="8">
        <f t="shared" ref="AG27:AG43" si="9">(Q27+W27)/B27</f>
        <v>0.62302965535666577</v>
      </c>
      <c r="AH27" s="8">
        <f t="shared" ref="AH27:AH43" si="10">(T27+Z27)/E27</f>
        <v>1.2065107428461317</v>
      </c>
      <c r="AI27" s="8">
        <f t="shared" ref="AI27:AI43" si="11">(R27+X27)/C27</f>
        <v>0.89567558472152109</v>
      </c>
      <c r="AJ27" s="8">
        <f t="shared" ref="AJ27:AJ43" si="12">(U27+V27+AA27+AB27)/(F27+G27)</f>
        <v>1.4802664508036163</v>
      </c>
      <c r="AK27" s="8">
        <f t="shared" si="8"/>
        <v>2.2080000000000002</v>
      </c>
    </row>
    <row r="28" spans="1:37" x14ac:dyDescent="0.25">
      <c r="A28" s="9" t="s">
        <v>55</v>
      </c>
      <c r="B28" s="4">
        <v>202.804</v>
      </c>
      <c r="C28" s="4">
        <v>88.013999999999996</v>
      </c>
      <c r="D28" s="4">
        <v>0</v>
      </c>
      <c r="E28" s="4">
        <v>201.33500000000001</v>
      </c>
      <c r="F28" s="4">
        <v>364.75099999999998</v>
      </c>
      <c r="G28" s="4">
        <v>0</v>
      </c>
      <c r="H28" s="4"/>
      <c r="I28" s="4">
        <v>0.76400000000000001</v>
      </c>
      <c r="J28" s="4">
        <v>0.76400000000000001</v>
      </c>
      <c r="K28" s="4">
        <v>0.64500000000000002</v>
      </c>
      <c r="L28" s="4">
        <v>0.64500000000000002</v>
      </c>
      <c r="M28" s="4">
        <v>0.91700000000000004</v>
      </c>
      <c r="N28" s="4">
        <v>0.91700000000000004</v>
      </c>
      <c r="O28" s="4">
        <v>0.77400000000000002</v>
      </c>
      <c r="P28" s="4">
        <v>0.77400000000000002</v>
      </c>
      <c r="Q28" s="4">
        <v>154.94200000000001</v>
      </c>
      <c r="R28" s="4">
        <v>67.242999999999995</v>
      </c>
      <c r="S28" s="4">
        <v>0</v>
      </c>
      <c r="T28" s="4">
        <v>129.86099999999999</v>
      </c>
      <c r="U28" s="4">
        <v>235.26400000000001</v>
      </c>
      <c r="V28" s="4">
        <v>0</v>
      </c>
      <c r="W28" s="4"/>
      <c r="X28" s="4"/>
      <c r="Y28" s="4"/>
      <c r="Z28" s="4"/>
      <c r="AA28" s="4"/>
      <c r="AB28" s="4"/>
      <c r="AC28" s="4">
        <f t="shared" si="4"/>
        <v>0</v>
      </c>
      <c r="AD28" s="4">
        <f t="shared" si="5"/>
        <v>0</v>
      </c>
      <c r="AE28" s="4">
        <f t="shared" si="6"/>
        <v>0</v>
      </c>
      <c r="AF28" s="4">
        <f t="shared" si="7"/>
        <v>0</v>
      </c>
      <c r="AG28" s="8">
        <f t="shared" si="9"/>
        <v>0.76399873769748139</v>
      </c>
      <c r="AH28" s="8">
        <f t="shared" si="10"/>
        <v>0.64499962748652739</v>
      </c>
      <c r="AI28" s="8">
        <f t="shared" si="11"/>
        <v>0.76400345399595515</v>
      </c>
      <c r="AJ28" s="8">
        <f t="shared" si="12"/>
        <v>0.64499891706945289</v>
      </c>
      <c r="AK28" s="8">
        <f t="shared" si="8"/>
        <v>1.6910000000000001</v>
      </c>
    </row>
    <row r="29" spans="1:37" x14ac:dyDescent="0.25">
      <c r="A29" s="12" t="s">
        <v>32</v>
      </c>
      <c r="B29" s="4">
        <v>82.738</v>
      </c>
      <c r="C29" s="4">
        <v>47.920999999999999</v>
      </c>
      <c r="D29" s="4">
        <v>0</v>
      </c>
      <c r="E29" s="4">
        <v>78.588999999999999</v>
      </c>
      <c r="F29" s="4">
        <v>75.173000000000002</v>
      </c>
      <c r="G29" s="4">
        <v>0</v>
      </c>
      <c r="H29" s="4"/>
      <c r="I29" s="4">
        <v>0.71</v>
      </c>
      <c r="J29" s="4">
        <v>0.71</v>
      </c>
      <c r="K29" s="4">
        <v>0.94</v>
      </c>
      <c r="L29" s="4">
        <v>0.94</v>
      </c>
      <c r="M29" s="4">
        <v>0.85</v>
      </c>
      <c r="N29" s="4">
        <v>0.85</v>
      </c>
      <c r="O29" s="4">
        <v>1.1299999999999999</v>
      </c>
      <c r="P29" s="4">
        <v>1.1299999999999999</v>
      </c>
      <c r="Q29" s="4">
        <v>60.081000000000003</v>
      </c>
      <c r="R29" s="4">
        <v>34.343000000000004</v>
      </c>
      <c r="S29" s="4">
        <v>0</v>
      </c>
      <c r="T29" s="4">
        <v>71.887</v>
      </c>
      <c r="U29" s="4">
        <v>70.387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f t="shared" si="4"/>
        <v>0</v>
      </c>
      <c r="AD29" s="4">
        <f t="shared" si="5"/>
        <v>0</v>
      </c>
      <c r="AE29" s="4">
        <f t="shared" si="6"/>
        <v>0</v>
      </c>
      <c r="AF29" s="4">
        <f t="shared" si="7"/>
        <v>0</v>
      </c>
      <c r="AG29" s="8">
        <f t="shared" si="9"/>
        <v>0.72615968478812642</v>
      </c>
      <c r="AH29" s="8">
        <f t="shared" si="10"/>
        <v>0.91472088969194165</v>
      </c>
      <c r="AI29" s="8">
        <f t="shared" si="11"/>
        <v>0.71665866739007955</v>
      </c>
      <c r="AJ29" s="8">
        <f t="shared" si="12"/>
        <v>0.93633352400462933</v>
      </c>
      <c r="AK29" s="8">
        <f t="shared" si="8"/>
        <v>1.98</v>
      </c>
    </row>
    <row r="30" spans="1:37" x14ac:dyDescent="0.25">
      <c r="A30" s="12" t="s">
        <v>33</v>
      </c>
      <c r="B30" s="4">
        <v>64.039000000000001</v>
      </c>
      <c r="C30" s="4">
        <v>43.48</v>
      </c>
      <c r="D30" s="4"/>
      <c r="E30" s="4">
        <v>50.304000000000002</v>
      </c>
      <c r="F30" s="4">
        <v>116.218</v>
      </c>
      <c r="G30" s="4"/>
      <c r="H30" s="4"/>
      <c r="I30" s="4">
        <v>1.1399999999999999</v>
      </c>
      <c r="J30" s="4">
        <v>1.29</v>
      </c>
      <c r="K30" s="4">
        <v>1.1399999999999999</v>
      </c>
      <c r="L30" s="4">
        <v>2</v>
      </c>
      <c r="M30" s="4">
        <v>1.3680000000000001</v>
      </c>
      <c r="N30" s="4">
        <v>1.548</v>
      </c>
      <c r="O30" s="4">
        <v>1.3680000000000001</v>
      </c>
      <c r="P30" s="4">
        <v>2.4</v>
      </c>
      <c r="Q30" s="4">
        <v>72.759</v>
      </c>
      <c r="R30" s="4">
        <v>56.183</v>
      </c>
      <c r="S30" s="4"/>
      <c r="T30" s="4">
        <v>57.56</v>
      </c>
      <c r="U30" s="4">
        <v>232.012</v>
      </c>
      <c r="V30" s="4"/>
      <c r="W30" s="4"/>
      <c r="X30" s="4"/>
      <c r="Y30" s="4"/>
      <c r="Z30" s="4"/>
      <c r="AA30" s="4"/>
      <c r="AB30" s="4"/>
      <c r="AC30" s="4">
        <v>0</v>
      </c>
      <c r="AD30" s="4">
        <v>0</v>
      </c>
      <c r="AE30" s="4">
        <v>0</v>
      </c>
      <c r="AF30" s="4">
        <v>0</v>
      </c>
      <c r="AG30" s="8">
        <f t="shared" si="9"/>
        <v>1.1361670232202252</v>
      </c>
      <c r="AH30" s="8">
        <f t="shared" si="10"/>
        <v>1.1442430025445292</v>
      </c>
      <c r="AI30" s="8">
        <f t="shared" si="11"/>
        <v>1.2921573137074518</v>
      </c>
      <c r="AJ30" s="8">
        <f t="shared" si="12"/>
        <v>1.9963516839043864</v>
      </c>
      <c r="AK30" s="8">
        <f t="shared" si="8"/>
        <v>2.7360000000000002</v>
      </c>
    </row>
    <row r="31" spans="1:37" x14ac:dyDescent="0.25">
      <c r="A31" s="12" t="s">
        <v>34</v>
      </c>
      <c r="B31" s="4">
        <v>279.01499999999999</v>
      </c>
      <c r="C31" s="4">
        <v>35.755000000000003</v>
      </c>
      <c r="D31" s="4">
        <v>0</v>
      </c>
      <c r="E31" s="4">
        <v>278.822</v>
      </c>
      <c r="F31" s="4">
        <v>89.075999999999993</v>
      </c>
      <c r="G31" s="4">
        <v>0</v>
      </c>
      <c r="H31" s="4">
        <v>331.53100000000001</v>
      </c>
      <c r="I31" s="4">
        <v>0.77</v>
      </c>
      <c r="J31" s="4">
        <v>0.89</v>
      </c>
      <c r="K31" s="4">
        <v>0.59</v>
      </c>
      <c r="L31" s="4">
        <v>0.75</v>
      </c>
      <c r="M31" s="4">
        <v>0.92400000000000004</v>
      </c>
      <c r="N31" s="4">
        <v>1.0680000000000001</v>
      </c>
      <c r="O31" s="4">
        <v>0.70799999999999996</v>
      </c>
      <c r="P31" s="4">
        <v>0.9</v>
      </c>
      <c r="Q31" s="4">
        <v>212.327</v>
      </c>
      <c r="R31" s="4">
        <v>31.821999999999999</v>
      </c>
      <c r="S31" s="4">
        <v>0</v>
      </c>
      <c r="T31" s="4">
        <v>162.58099999999999</v>
      </c>
      <c r="U31" s="4">
        <v>76.38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f t="shared" si="4"/>
        <v>0</v>
      </c>
      <c r="AD31" s="4">
        <f t="shared" si="5"/>
        <v>0</v>
      </c>
      <c r="AE31" s="4">
        <f t="shared" si="6"/>
        <v>0</v>
      </c>
      <c r="AF31" s="4">
        <f t="shared" si="7"/>
        <v>0</v>
      </c>
      <c r="AG31" s="8">
        <f t="shared" si="9"/>
        <v>0.76098776051466765</v>
      </c>
      <c r="AH31" s="8">
        <f t="shared" si="10"/>
        <v>0.58309961193879967</v>
      </c>
      <c r="AI31" s="8">
        <f t="shared" si="11"/>
        <v>0.89000139840581727</v>
      </c>
      <c r="AJ31" s="8">
        <f t="shared" si="12"/>
        <v>0.85747002559612018</v>
      </c>
      <c r="AK31" s="8">
        <f t="shared" si="8"/>
        <v>1.6320000000000001</v>
      </c>
    </row>
    <row r="32" spans="1:37" x14ac:dyDescent="0.25">
      <c r="A32" s="12" t="s">
        <v>35</v>
      </c>
      <c r="B32" s="4">
        <v>85.986000000000004</v>
      </c>
      <c r="C32" s="4">
        <v>22.3</v>
      </c>
      <c r="D32" s="4">
        <v>0</v>
      </c>
      <c r="E32" s="4">
        <v>74.53</v>
      </c>
      <c r="F32" s="4">
        <v>21.016999999999999</v>
      </c>
      <c r="G32" s="4">
        <v>0</v>
      </c>
      <c r="H32" s="4">
        <v>87.019000000000005</v>
      </c>
      <c r="I32" s="4">
        <v>0.89</v>
      </c>
      <c r="J32" s="4">
        <v>1.69</v>
      </c>
      <c r="K32" s="4">
        <v>1.32</v>
      </c>
      <c r="L32" s="4">
        <v>2.5299999999999998</v>
      </c>
      <c r="M32" s="4">
        <v>1.0680000000000001</v>
      </c>
      <c r="N32" s="4">
        <v>2.028</v>
      </c>
      <c r="O32" s="4">
        <v>1.5840000000000001</v>
      </c>
      <c r="P32" s="4">
        <v>3.036</v>
      </c>
      <c r="Q32" s="4">
        <v>78.753</v>
      </c>
      <c r="R32" s="4">
        <v>34.359000000000002</v>
      </c>
      <c r="S32" s="4"/>
      <c r="T32" s="4">
        <v>101.633</v>
      </c>
      <c r="U32" s="4">
        <v>48.17</v>
      </c>
      <c r="V32" s="4"/>
      <c r="W32" s="4"/>
      <c r="X32" s="4"/>
      <c r="Y32" s="4"/>
      <c r="Z32" s="4"/>
      <c r="AA32" s="4"/>
      <c r="AB32" s="4"/>
      <c r="AC32" s="4">
        <f t="shared" si="4"/>
        <v>0</v>
      </c>
      <c r="AD32" s="4">
        <f t="shared" si="5"/>
        <v>0</v>
      </c>
      <c r="AE32" s="4">
        <f t="shared" si="6"/>
        <v>0</v>
      </c>
      <c r="AF32" s="4">
        <f t="shared" si="7"/>
        <v>0</v>
      </c>
      <c r="AG32" s="8">
        <f t="shared" si="9"/>
        <v>0.91588165515316444</v>
      </c>
      <c r="AH32" s="8">
        <f t="shared" si="10"/>
        <v>1.3636522205823158</v>
      </c>
      <c r="AI32" s="8">
        <f t="shared" si="11"/>
        <v>1.540762331838565</v>
      </c>
      <c r="AJ32" s="8">
        <f t="shared" si="12"/>
        <v>2.2919541323690349</v>
      </c>
      <c r="AK32" s="8">
        <f t="shared" si="8"/>
        <v>2.6520000000000001</v>
      </c>
    </row>
    <row r="33" spans="1:37" x14ac:dyDescent="0.25">
      <c r="A33" s="12" t="s">
        <v>36</v>
      </c>
      <c r="B33" s="4">
        <v>6860</v>
      </c>
      <c r="C33" s="4">
        <v>2735</v>
      </c>
      <c r="D33" s="4">
        <v>0</v>
      </c>
      <c r="E33" s="4">
        <v>6832</v>
      </c>
      <c r="F33" s="4">
        <v>5116</v>
      </c>
      <c r="G33" s="4">
        <v>0</v>
      </c>
      <c r="H33" s="4">
        <v>10903</v>
      </c>
      <c r="I33" s="4">
        <v>0.95</v>
      </c>
      <c r="J33" s="4">
        <v>2.3199999999999998</v>
      </c>
      <c r="K33" s="4">
        <v>0.78</v>
      </c>
      <c r="L33" s="4">
        <v>1.72</v>
      </c>
      <c r="M33" s="4">
        <v>1.1399999999999999</v>
      </c>
      <c r="N33" s="4">
        <v>2.78</v>
      </c>
      <c r="O33" s="4">
        <v>0.94</v>
      </c>
      <c r="P33" s="4">
        <v>2.06</v>
      </c>
      <c r="Q33" s="4">
        <v>6517</v>
      </c>
      <c r="R33" s="4">
        <v>5806</v>
      </c>
      <c r="S33" s="4">
        <v>0</v>
      </c>
      <c r="T33" s="4">
        <v>5329</v>
      </c>
      <c r="U33" s="4">
        <v>7493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f t="shared" si="4"/>
        <v>0</v>
      </c>
      <c r="AD33" s="4">
        <f t="shared" si="5"/>
        <v>0</v>
      </c>
      <c r="AE33" s="4">
        <f t="shared" si="6"/>
        <v>0</v>
      </c>
      <c r="AF33" s="4">
        <f t="shared" si="7"/>
        <v>0</v>
      </c>
      <c r="AG33" s="8">
        <f t="shared" si="9"/>
        <v>0.95</v>
      </c>
      <c r="AH33" s="8">
        <f t="shared" si="10"/>
        <v>0.78000585480093676</v>
      </c>
      <c r="AI33" s="8">
        <f t="shared" si="11"/>
        <v>2.122851919561243</v>
      </c>
      <c r="AJ33" s="8">
        <f t="shared" si="12"/>
        <v>1.4646207974980454</v>
      </c>
      <c r="AK33" s="8">
        <f t="shared" si="8"/>
        <v>2.08</v>
      </c>
    </row>
    <row r="34" spans="1:37" x14ac:dyDescent="0.25">
      <c r="A34" s="12" t="s">
        <v>37</v>
      </c>
      <c r="B34" s="4">
        <v>63.982999999999997</v>
      </c>
      <c r="C34" s="4">
        <v>39.924999999999997</v>
      </c>
      <c r="D34" s="4">
        <v>0</v>
      </c>
      <c r="E34" s="4">
        <v>56.715000000000003</v>
      </c>
      <c r="F34" s="4">
        <v>39.075000000000003</v>
      </c>
      <c r="G34" s="4">
        <v>0</v>
      </c>
      <c r="H34" s="4"/>
      <c r="I34" s="4">
        <v>0.89</v>
      </c>
      <c r="J34" s="4">
        <v>1.05</v>
      </c>
      <c r="K34" s="4">
        <v>1.1299999999999999</v>
      </c>
      <c r="L34" s="4">
        <v>1.33</v>
      </c>
      <c r="M34" s="4">
        <v>1.07</v>
      </c>
      <c r="N34" s="4">
        <v>1.26</v>
      </c>
      <c r="O34" s="4">
        <v>1.35</v>
      </c>
      <c r="P34" s="4">
        <v>1.59</v>
      </c>
      <c r="Q34" s="4">
        <v>57.072000000000003</v>
      </c>
      <c r="R34" s="4">
        <v>41.920999999999999</v>
      </c>
      <c r="S34" s="4">
        <v>0</v>
      </c>
      <c r="T34" s="4">
        <v>63.807000000000002</v>
      </c>
      <c r="U34" s="4">
        <v>51.774999999999999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f t="shared" si="4"/>
        <v>0</v>
      </c>
      <c r="AD34" s="4">
        <f t="shared" si="5"/>
        <v>0</v>
      </c>
      <c r="AE34" s="4">
        <f t="shared" si="6"/>
        <v>0</v>
      </c>
      <c r="AF34" s="4">
        <f t="shared" si="7"/>
        <v>0</v>
      </c>
      <c r="AG34" s="8">
        <f t="shared" si="9"/>
        <v>0.89198693402935159</v>
      </c>
      <c r="AH34" s="8">
        <f t="shared" si="10"/>
        <v>1.125046284051838</v>
      </c>
      <c r="AI34" s="8">
        <f t="shared" si="11"/>
        <v>1.0499937382592361</v>
      </c>
      <c r="AJ34" s="8">
        <f t="shared" si="12"/>
        <v>1.3250159948816378</v>
      </c>
      <c r="AK34" s="8">
        <f t="shared" si="8"/>
        <v>2.42</v>
      </c>
    </row>
    <row r="35" spans="1:37" x14ac:dyDescent="0.25">
      <c r="A35" s="12" t="s">
        <v>38</v>
      </c>
      <c r="B35" s="7">
        <v>1423.1279999999999</v>
      </c>
      <c r="C35" s="4">
        <v>744.68799999999999</v>
      </c>
      <c r="D35" s="4">
        <v>0</v>
      </c>
      <c r="E35" s="4">
        <v>1425.3440000000001</v>
      </c>
      <c r="F35" s="4">
        <v>959.87400000000002</v>
      </c>
      <c r="G35" s="4">
        <v>0</v>
      </c>
      <c r="H35" s="4">
        <v>1802.748</v>
      </c>
      <c r="I35" s="4">
        <v>0.57999999999999996</v>
      </c>
      <c r="J35" s="4">
        <v>0.57999999999999996</v>
      </c>
      <c r="K35" s="4">
        <v>1</v>
      </c>
      <c r="L35" s="4">
        <v>1</v>
      </c>
      <c r="M35" s="4">
        <v>0.69599999999999995</v>
      </c>
      <c r="N35" s="4">
        <v>0.69599999999999995</v>
      </c>
      <c r="O35" s="4">
        <v>1.2</v>
      </c>
      <c r="P35" s="4">
        <v>1.2</v>
      </c>
      <c r="Q35" s="4">
        <v>826.00599999999997</v>
      </c>
      <c r="R35" s="4">
        <v>432.24200000000002</v>
      </c>
      <c r="S35" s="4">
        <v>0</v>
      </c>
      <c r="T35" s="4">
        <v>1425.355</v>
      </c>
      <c r="U35" s="4">
        <v>1272.337</v>
      </c>
      <c r="V35" s="4"/>
      <c r="W35" s="4"/>
      <c r="X35" s="4"/>
      <c r="Y35" s="4"/>
      <c r="Z35" s="4"/>
      <c r="AA35" s="4"/>
      <c r="AB35" s="4"/>
      <c r="AC35" s="4">
        <f t="shared" si="4"/>
        <v>0</v>
      </c>
      <c r="AD35" s="4">
        <f t="shared" si="5"/>
        <v>0</v>
      </c>
      <c r="AE35" s="4">
        <f t="shared" si="6"/>
        <v>0</v>
      </c>
      <c r="AF35" s="4">
        <f t="shared" si="7"/>
        <v>0</v>
      </c>
      <c r="AG35" s="8">
        <f t="shared" si="9"/>
        <v>0.58041581642691309</v>
      </c>
      <c r="AH35" s="8">
        <f t="shared" si="10"/>
        <v>1.0000077174352295</v>
      </c>
      <c r="AI35" s="8">
        <f t="shared" si="11"/>
        <v>0.58043368497948133</v>
      </c>
      <c r="AJ35" s="8">
        <f t="shared" si="12"/>
        <v>1.3255250168251249</v>
      </c>
      <c r="AK35" s="8">
        <f t="shared" si="8"/>
        <v>1.8959999999999999</v>
      </c>
    </row>
    <row r="36" spans="1:37" x14ac:dyDescent="0.25">
      <c r="A36" s="12" t="s">
        <v>39</v>
      </c>
      <c r="B36" s="4">
        <v>20.646000000000001</v>
      </c>
      <c r="C36" s="4">
        <v>6.5039999999999996</v>
      </c>
      <c r="D36" s="4">
        <v>0</v>
      </c>
      <c r="E36" s="4">
        <v>19.945</v>
      </c>
      <c r="F36" s="4">
        <v>6.3179999999999996</v>
      </c>
      <c r="G36" s="4">
        <v>0</v>
      </c>
      <c r="H36" s="4"/>
      <c r="I36" s="4">
        <v>0.70399999999999996</v>
      </c>
      <c r="J36" s="4">
        <v>0.70399999999999996</v>
      </c>
      <c r="K36" s="4">
        <v>1.3540000000000001</v>
      </c>
      <c r="L36" s="4">
        <v>1.3540000000000001</v>
      </c>
      <c r="M36" s="4">
        <v>0.84</v>
      </c>
      <c r="N36" s="4">
        <v>0.84</v>
      </c>
      <c r="O36" s="4">
        <v>1.62</v>
      </c>
      <c r="P36" s="4">
        <v>1.62</v>
      </c>
      <c r="Q36" s="4">
        <v>14.535</v>
      </c>
      <c r="R36" s="4">
        <v>4.5789999999999997</v>
      </c>
      <c r="S36" s="4">
        <v>0</v>
      </c>
      <c r="T36" s="4">
        <v>27.006</v>
      </c>
      <c r="U36" s="4">
        <v>8.5540000000000003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f t="shared" si="4"/>
        <v>0</v>
      </c>
      <c r="AD36" s="4">
        <f t="shared" si="5"/>
        <v>0</v>
      </c>
      <c r="AE36" s="4">
        <f t="shared" si="6"/>
        <v>0</v>
      </c>
      <c r="AF36" s="4">
        <f t="shared" si="7"/>
        <v>0</v>
      </c>
      <c r="AG36" s="8">
        <f t="shared" si="9"/>
        <v>0.70401046207497819</v>
      </c>
      <c r="AH36" s="8">
        <f t="shared" si="10"/>
        <v>1.3540235648032088</v>
      </c>
      <c r="AI36" s="8">
        <f t="shared" si="11"/>
        <v>0.70402829028290281</v>
      </c>
      <c r="AJ36" s="8">
        <f t="shared" si="12"/>
        <v>1.3539094650205763</v>
      </c>
      <c r="AK36" s="8">
        <f t="shared" si="8"/>
        <v>2.46</v>
      </c>
    </row>
    <row r="37" spans="1:37" x14ac:dyDescent="0.25">
      <c r="A37" s="12" t="s">
        <v>40</v>
      </c>
      <c r="B37" s="4">
        <v>69.224000000000004</v>
      </c>
      <c r="C37" s="4">
        <v>16.905999999999999</v>
      </c>
      <c r="D37" s="4">
        <v>3.0870000000000002</v>
      </c>
      <c r="E37" s="4">
        <v>75.018000000000001</v>
      </c>
      <c r="F37" s="4">
        <v>16.988</v>
      </c>
      <c r="G37" s="4">
        <v>17.923999999999999</v>
      </c>
      <c r="H37" s="4"/>
      <c r="I37" s="4">
        <v>0.80400000000000005</v>
      </c>
      <c r="J37" s="4">
        <v>0.96299999999999997</v>
      </c>
      <c r="K37" s="4">
        <v>0.90300000000000002</v>
      </c>
      <c r="L37" s="4">
        <v>1.052</v>
      </c>
      <c r="M37" s="4">
        <v>0.96499999999999997</v>
      </c>
      <c r="N37" s="4">
        <v>1.1559999999999999</v>
      </c>
      <c r="O37" s="4">
        <v>1.0840000000000001</v>
      </c>
      <c r="P37" s="4">
        <v>1.262</v>
      </c>
      <c r="Q37" s="4">
        <v>55.219000000000001</v>
      </c>
      <c r="R37" s="4">
        <v>16.114000000000001</v>
      </c>
      <c r="S37" s="4">
        <v>2.863</v>
      </c>
      <c r="T37" s="4">
        <v>67.652000000000001</v>
      </c>
      <c r="U37" s="4">
        <v>17.904</v>
      </c>
      <c r="V37" s="4">
        <v>18.876999999999999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f t="shared" si="4"/>
        <v>0</v>
      </c>
      <c r="AD37" s="4">
        <f t="shared" si="5"/>
        <v>0</v>
      </c>
      <c r="AE37" s="4">
        <f t="shared" si="6"/>
        <v>0</v>
      </c>
      <c r="AF37" s="4">
        <f t="shared" si="7"/>
        <v>0</v>
      </c>
      <c r="AG37" s="8">
        <f t="shared" si="9"/>
        <v>0.79768577372009708</v>
      </c>
      <c r="AH37" s="8">
        <f t="shared" si="10"/>
        <v>0.90181023221093604</v>
      </c>
      <c r="AI37" s="8">
        <f t="shared" si="11"/>
        <v>0.95315272684254126</v>
      </c>
      <c r="AJ37" s="8">
        <f t="shared" si="12"/>
        <v>1.0535346012832263</v>
      </c>
      <c r="AK37" s="8">
        <f t="shared" si="8"/>
        <v>2.0489999999999999</v>
      </c>
    </row>
    <row r="38" spans="1:37" x14ac:dyDescent="0.25">
      <c r="A38" s="12" t="s">
        <v>41</v>
      </c>
      <c r="B38" s="4">
        <v>122.01300000000001</v>
      </c>
      <c r="C38" s="4">
        <v>34.591000000000001</v>
      </c>
      <c r="D38" s="4">
        <v>0</v>
      </c>
      <c r="E38" s="4">
        <v>118.628</v>
      </c>
      <c r="F38" s="4">
        <v>52.676000000000002</v>
      </c>
      <c r="G38" s="4">
        <v>0</v>
      </c>
      <c r="H38" s="4"/>
      <c r="I38" s="4">
        <v>1.01</v>
      </c>
      <c r="J38" s="4">
        <v>1.01</v>
      </c>
      <c r="K38" s="4">
        <v>1.18</v>
      </c>
      <c r="L38" s="4">
        <v>1.18</v>
      </c>
      <c r="M38" s="4">
        <v>1.21</v>
      </c>
      <c r="N38" s="4">
        <v>1.21</v>
      </c>
      <c r="O38" s="4">
        <v>1.42</v>
      </c>
      <c r="P38" s="4">
        <v>1.42</v>
      </c>
      <c r="Q38" s="4">
        <v>122.947</v>
      </c>
      <c r="R38" s="4">
        <v>34.886000000000003</v>
      </c>
      <c r="S38" s="4">
        <v>0</v>
      </c>
      <c r="T38" s="4">
        <v>139.62799999999999</v>
      </c>
      <c r="U38" s="4">
        <v>61.500999999999998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/>
      <c r="AC38" s="4">
        <f t="shared" si="4"/>
        <v>0</v>
      </c>
      <c r="AD38" s="4">
        <f t="shared" si="5"/>
        <v>0</v>
      </c>
      <c r="AE38" s="4">
        <f t="shared" si="6"/>
        <v>0</v>
      </c>
      <c r="AF38" s="4">
        <f t="shared" si="7"/>
        <v>0</v>
      </c>
      <c r="AG38" s="8">
        <f t="shared" si="9"/>
        <v>1.0076549220165065</v>
      </c>
      <c r="AH38" s="8">
        <f t="shared" si="10"/>
        <v>1.1770239741039215</v>
      </c>
      <c r="AI38" s="8">
        <f t="shared" si="11"/>
        <v>1.0085282298863867</v>
      </c>
      <c r="AJ38" s="8">
        <f t="shared" si="12"/>
        <v>1.1675336016402156</v>
      </c>
      <c r="AK38" s="8">
        <f t="shared" si="8"/>
        <v>2.63</v>
      </c>
    </row>
    <row r="39" spans="1:37" x14ac:dyDescent="0.25">
      <c r="A39" s="12" t="s">
        <v>74</v>
      </c>
      <c r="B39" s="4">
        <v>46.183</v>
      </c>
      <c r="C39" s="4">
        <v>9.1590000000000007</v>
      </c>
      <c r="D39" s="4">
        <v>0</v>
      </c>
      <c r="E39" s="4">
        <v>44.947000000000003</v>
      </c>
      <c r="F39" s="4">
        <v>7.9569999999999999</v>
      </c>
      <c r="G39" s="4">
        <v>0</v>
      </c>
      <c r="H39" s="4"/>
      <c r="I39" s="4">
        <v>0.88</v>
      </c>
      <c r="J39" s="4">
        <v>0.88</v>
      </c>
      <c r="K39" s="4">
        <v>1.91</v>
      </c>
      <c r="L39" s="4">
        <v>1.91</v>
      </c>
      <c r="M39" s="4">
        <v>1.0551999999999999</v>
      </c>
      <c r="N39" s="4">
        <v>1.0551999999999999</v>
      </c>
      <c r="O39" s="4">
        <v>2.2978999999999998</v>
      </c>
      <c r="P39" s="4">
        <v>2.2978999999999998</v>
      </c>
      <c r="Q39" s="4">
        <v>40.640999999999998</v>
      </c>
      <c r="R39" s="4">
        <v>8.06</v>
      </c>
      <c r="S39" s="4">
        <v>0</v>
      </c>
      <c r="T39" s="4">
        <v>85.849000000000004</v>
      </c>
      <c r="U39" s="4">
        <v>15.198</v>
      </c>
      <c r="V39" s="4">
        <v>0</v>
      </c>
      <c r="W39" s="4"/>
      <c r="X39" s="4"/>
      <c r="Y39" s="4"/>
      <c r="Z39" s="4"/>
      <c r="AA39" s="4"/>
      <c r="AB39" s="4"/>
      <c r="AC39" s="4">
        <f t="shared" si="4"/>
        <v>0</v>
      </c>
      <c r="AD39" s="4">
        <f t="shared" si="5"/>
        <v>0</v>
      </c>
      <c r="AE39" s="4">
        <f t="shared" si="6"/>
        <v>0</v>
      </c>
      <c r="AF39" s="4">
        <f t="shared" si="7"/>
        <v>0</v>
      </c>
      <c r="AG39" s="8">
        <f t="shared" si="9"/>
        <v>0.87999913388043216</v>
      </c>
      <c r="AH39" s="8">
        <f t="shared" si="10"/>
        <v>1.9100051171379624</v>
      </c>
      <c r="AI39" s="8">
        <f t="shared" si="11"/>
        <v>0.88000873457801065</v>
      </c>
      <c r="AJ39" s="8">
        <f t="shared" si="12"/>
        <v>1.9100163378157597</v>
      </c>
      <c r="AK39" s="8">
        <f t="shared" si="8"/>
        <v>3.3530999999999995</v>
      </c>
    </row>
    <row r="40" spans="1:37" x14ac:dyDescent="0.25">
      <c r="A40" s="12" t="s">
        <v>43</v>
      </c>
      <c r="B40" s="4">
        <v>25.544</v>
      </c>
      <c r="C40" s="4">
        <v>8.86</v>
      </c>
      <c r="D40" s="4">
        <v>0</v>
      </c>
      <c r="E40" s="4">
        <v>24.933</v>
      </c>
      <c r="F40" s="4">
        <v>10.736000000000001</v>
      </c>
      <c r="G40" s="4">
        <v>0</v>
      </c>
      <c r="H40" s="4"/>
      <c r="I40" s="4">
        <v>0.77</v>
      </c>
      <c r="J40" s="4">
        <v>0.77</v>
      </c>
      <c r="K40" s="4">
        <v>0.95</v>
      </c>
      <c r="L40" s="4">
        <v>0.95</v>
      </c>
      <c r="M40" s="4">
        <v>0.92</v>
      </c>
      <c r="N40" s="4">
        <v>0.92</v>
      </c>
      <c r="O40" s="4">
        <v>1.1399999999999999</v>
      </c>
      <c r="P40" s="4">
        <v>1.1399999999999999</v>
      </c>
      <c r="Q40" s="4">
        <v>19.747</v>
      </c>
      <c r="R40" s="4">
        <v>6.851</v>
      </c>
      <c r="S40" s="4">
        <v>0</v>
      </c>
      <c r="T40" s="4">
        <v>23.736000000000001</v>
      </c>
      <c r="U40" s="4">
        <v>10.506</v>
      </c>
      <c r="V40" s="4">
        <v>0</v>
      </c>
      <c r="W40" s="4"/>
      <c r="X40" s="4"/>
      <c r="Y40" s="4"/>
      <c r="Z40" s="4"/>
      <c r="AA40" s="4"/>
      <c r="AB40" s="4"/>
      <c r="AC40" s="4">
        <f t="shared" si="4"/>
        <v>0</v>
      </c>
      <c r="AD40" s="4">
        <f t="shared" si="5"/>
        <v>0</v>
      </c>
      <c r="AE40" s="4">
        <f t="shared" si="6"/>
        <v>0</v>
      </c>
      <c r="AF40" s="4">
        <f t="shared" si="7"/>
        <v>0</v>
      </c>
      <c r="AG40" s="8">
        <f t="shared" si="9"/>
        <v>0.7730582524271844</v>
      </c>
      <c r="AH40" s="8">
        <f t="shared" si="10"/>
        <v>0.9519913367825773</v>
      </c>
      <c r="AI40" s="8">
        <f t="shared" si="11"/>
        <v>0.77325056433408579</v>
      </c>
      <c r="AJ40" s="8">
        <f t="shared" si="12"/>
        <v>0.97857675111773468</v>
      </c>
      <c r="AK40" s="8">
        <f t="shared" si="8"/>
        <v>2.06</v>
      </c>
    </row>
    <row r="41" spans="1:37" x14ac:dyDescent="0.25">
      <c r="A41" s="12" t="s">
        <v>44</v>
      </c>
      <c r="B41" s="4">
        <v>6.14</v>
      </c>
      <c r="C41" s="4">
        <v>1.3240000000000001</v>
      </c>
      <c r="D41" s="4">
        <v>2.9000000000000001E-2</v>
      </c>
      <c r="E41" s="4">
        <v>2.3650000000000002</v>
      </c>
      <c r="F41" s="4">
        <v>5.2249999999999996</v>
      </c>
      <c r="G41" s="4">
        <v>0</v>
      </c>
      <c r="H41" s="4"/>
      <c r="I41" s="4">
        <v>0.93</v>
      </c>
      <c r="J41" s="4">
        <v>0.93</v>
      </c>
      <c r="K41" s="4">
        <v>1.65</v>
      </c>
      <c r="L41" s="4">
        <v>1.65</v>
      </c>
      <c r="M41" s="4">
        <v>1.1160000000000001</v>
      </c>
      <c r="N41" s="4">
        <v>1.1160000000000001</v>
      </c>
      <c r="O41" s="4">
        <v>1.98</v>
      </c>
      <c r="P41" s="4">
        <v>1.98</v>
      </c>
      <c r="Q41" s="4">
        <v>5.7110000000000003</v>
      </c>
      <c r="R41" s="4">
        <v>1.2310000000000001</v>
      </c>
      <c r="S41" s="4">
        <v>2.7E-2</v>
      </c>
      <c r="T41" s="4">
        <v>3.9020000000000001</v>
      </c>
      <c r="U41" s="4">
        <v>8.6210000000000004</v>
      </c>
      <c r="V41" s="4">
        <v>0</v>
      </c>
      <c r="W41" s="13">
        <v>9.2579999999999991</v>
      </c>
      <c r="X41" s="4">
        <v>0.32900000000000001</v>
      </c>
      <c r="Y41" s="4">
        <v>1.6E-2</v>
      </c>
      <c r="Z41" s="4">
        <v>0.45500000000000002</v>
      </c>
      <c r="AA41" s="4">
        <v>5.2999999999999999E-2</v>
      </c>
      <c r="AB41" s="4">
        <v>0</v>
      </c>
      <c r="AC41" s="4">
        <f t="shared" si="4"/>
        <v>1.5078175895765471</v>
      </c>
      <c r="AD41" s="4">
        <f t="shared" si="5"/>
        <v>0.1923890063424947</v>
      </c>
      <c r="AE41" s="4">
        <f t="shared" si="6"/>
        <v>0.25498891352549891</v>
      </c>
      <c r="AF41" s="4">
        <f t="shared" si="7"/>
        <v>1.014354066985646E-2</v>
      </c>
      <c r="AG41" s="8">
        <f t="shared" si="9"/>
        <v>2.4379478827361565</v>
      </c>
      <c r="AH41" s="8">
        <f t="shared" si="10"/>
        <v>1.8422832980972514</v>
      </c>
      <c r="AI41" s="8">
        <f t="shared" si="11"/>
        <v>1.1782477341389728</v>
      </c>
      <c r="AJ41" s="8">
        <f t="shared" si="12"/>
        <v>1.6600956937799047</v>
      </c>
      <c r="AK41" s="8">
        <f t="shared" si="8"/>
        <v>3.0960000000000001</v>
      </c>
    </row>
    <row r="42" spans="1:37" x14ac:dyDescent="0.25">
      <c r="A42" s="12" t="s">
        <v>77</v>
      </c>
      <c r="B42" s="4">
        <v>274.10300000000001</v>
      </c>
      <c r="C42" s="4">
        <v>56.46</v>
      </c>
      <c r="D42" s="4">
        <v>0</v>
      </c>
      <c r="E42" s="4">
        <v>267.08100000000002</v>
      </c>
      <c r="F42" s="4">
        <v>65.215000000000003</v>
      </c>
      <c r="G42" s="4">
        <v>0</v>
      </c>
      <c r="H42" s="4"/>
      <c r="I42" s="4">
        <v>1.25</v>
      </c>
      <c r="J42" s="4">
        <v>1.47</v>
      </c>
      <c r="K42" s="4">
        <v>1.95</v>
      </c>
      <c r="L42" s="4">
        <v>2.2000000000000002</v>
      </c>
      <c r="M42" s="4">
        <v>1.5</v>
      </c>
      <c r="N42" s="4">
        <v>1.76</v>
      </c>
      <c r="O42" s="4">
        <v>2.34</v>
      </c>
      <c r="P42" s="4">
        <v>2.64</v>
      </c>
      <c r="Q42" s="4">
        <v>343.35399999999998</v>
      </c>
      <c r="R42" s="4">
        <v>92.013000000000005</v>
      </c>
      <c r="S42" s="4">
        <v>0</v>
      </c>
      <c r="T42" s="4">
        <v>495.00299999999999</v>
      </c>
      <c r="U42" s="4">
        <v>120.42400000000001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f t="shared" si="4"/>
        <v>0</v>
      </c>
      <c r="AD42" s="4">
        <f t="shared" si="5"/>
        <v>0</v>
      </c>
      <c r="AE42" s="4">
        <f t="shared" si="6"/>
        <v>0</v>
      </c>
      <c r="AF42" s="4">
        <f t="shared" si="7"/>
        <v>0</v>
      </c>
      <c r="AG42" s="8">
        <f t="shared" si="9"/>
        <v>1.2526459031823802</v>
      </c>
      <c r="AH42" s="8">
        <f t="shared" si="10"/>
        <v>1.8533815584036302</v>
      </c>
      <c r="AI42" s="8">
        <f t="shared" si="11"/>
        <v>1.629702444208289</v>
      </c>
      <c r="AJ42" s="8">
        <f t="shared" si="12"/>
        <v>1.8465690408648316</v>
      </c>
      <c r="AK42" s="8">
        <f t="shared" si="8"/>
        <v>3.84</v>
      </c>
    </row>
    <row r="43" spans="1:37" x14ac:dyDescent="0.25">
      <c r="A43" s="12" t="s">
        <v>46</v>
      </c>
      <c r="B43" s="4">
        <v>243.86699999999999</v>
      </c>
      <c r="C43" s="4">
        <v>93.9</v>
      </c>
      <c r="D43" s="4">
        <v>0.112</v>
      </c>
      <c r="E43" s="4">
        <v>246.12700000000001</v>
      </c>
      <c r="F43" s="4">
        <v>183.131</v>
      </c>
      <c r="G43" s="4">
        <v>9.6000000000000002E-2</v>
      </c>
      <c r="H43" s="4"/>
      <c r="I43" s="4">
        <v>0.77</v>
      </c>
      <c r="J43" s="4">
        <v>0.77</v>
      </c>
      <c r="K43" s="4">
        <v>0.99</v>
      </c>
      <c r="L43" s="4">
        <v>0.99</v>
      </c>
      <c r="M43" s="4">
        <v>0.92</v>
      </c>
      <c r="N43" s="4">
        <v>0.92</v>
      </c>
      <c r="O43" s="4">
        <v>1.19</v>
      </c>
      <c r="P43" s="4">
        <v>1.19</v>
      </c>
      <c r="Q43" s="4">
        <v>184.74299999999999</v>
      </c>
      <c r="R43" s="4">
        <v>71.406000000000006</v>
      </c>
      <c r="S43" s="4">
        <v>8.5000000000000006E-2</v>
      </c>
      <c r="T43" s="4">
        <v>240.22800000000001</v>
      </c>
      <c r="U43" s="4">
        <v>236.751</v>
      </c>
      <c r="V43" s="4">
        <v>9.4E-2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f t="shared" si="4"/>
        <v>0</v>
      </c>
      <c r="AD43" s="4">
        <f t="shared" si="5"/>
        <v>0</v>
      </c>
      <c r="AE43" s="4">
        <f t="shared" si="6"/>
        <v>0</v>
      </c>
      <c r="AF43" s="4">
        <f t="shared" si="7"/>
        <v>0</v>
      </c>
      <c r="AG43" s="8">
        <f t="shared" si="9"/>
        <v>0.75755637294098832</v>
      </c>
      <c r="AH43" s="8">
        <f t="shared" si="10"/>
        <v>0.97603269856618735</v>
      </c>
      <c r="AI43" s="8">
        <f t="shared" si="11"/>
        <v>0.76044728434504794</v>
      </c>
      <c r="AJ43" s="8">
        <f t="shared" si="12"/>
        <v>1.2926315444776151</v>
      </c>
      <c r="AK43" s="8">
        <f t="shared" si="8"/>
        <v>2.11</v>
      </c>
    </row>
    <row r="46" spans="1:37" x14ac:dyDescent="0.25">
      <c r="A46" s="11" t="s">
        <v>49</v>
      </c>
    </row>
    <row r="47" spans="1:37" x14ac:dyDescent="0.25">
      <c r="A47" s="11" t="s">
        <v>56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47"/>
  <sheetViews>
    <sheetView zoomScaleNormal="100" workbookViewId="0">
      <pane xSplit="1" ySplit="3" topLeftCell="B10" activePane="bottomRight" state="frozen"/>
      <selection pane="topRight" activeCell="B1" sqref="B1"/>
      <selection pane="bottomLeft" activeCell="A4" sqref="A4"/>
      <selection pane="bottomRight" activeCell="A43" sqref="A43"/>
    </sheetView>
  </sheetViews>
  <sheetFormatPr defaultRowHeight="15" x14ac:dyDescent="0.25"/>
  <cols>
    <col min="1" max="1" width="26.140625" style="11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3" width="17.28515625" hidden="1" customWidth="1"/>
    <col min="34" max="34" width="17.7109375" hidden="1" customWidth="1"/>
    <col min="35" max="35" width="20" customWidth="1"/>
    <col min="36" max="36" width="21.85546875" customWidth="1"/>
    <col min="37" max="40" width="0" hidden="1" customWidth="1"/>
  </cols>
  <sheetData>
    <row r="1" spans="1:40" x14ac:dyDescent="0.25">
      <c r="AC1" s="24" t="s">
        <v>66</v>
      </c>
      <c r="AD1" s="25"/>
      <c r="AE1" s="24" t="s">
        <v>66</v>
      </c>
      <c r="AF1" s="25"/>
      <c r="AG1" s="38" t="s">
        <v>68</v>
      </c>
      <c r="AH1" s="38"/>
      <c r="AI1" s="40" t="s">
        <v>69</v>
      </c>
      <c r="AJ1" s="41"/>
      <c r="AK1" s="27" t="s">
        <v>62</v>
      </c>
      <c r="AL1" s="28"/>
      <c r="AM1" s="28"/>
      <c r="AN1" s="29"/>
    </row>
    <row r="2" spans="1:40" x14ac:dyDescent="0.25">
      <c r="A2" s="6"/>
      <c r="B2" s="45" t="s">
        <v>0</v>
      </c>
      <c r="C2" s="46"/>
      <c r="D2" s="47"/>
      <c r="E2" s="45" t="s">
        <v>4</v>
      </c>
      <c r="F2" s="46"/>
      <c r="G2" s="46"/>
      <c r="H2" s="21"/>
      <c r="I2" s="18" t="s">
        <v>6</v>
      </c>
      <c r="J2" s="19"/>
      <c r="K2" s="22" t="s">
        <v>7</v>
      </c>
      <c r="L2" s="19"/>
      <c r="M2" s="22" t="s">
        <v>8</v>
      </c>
      <c r="N2" s="19"/>
      <c r="O2" s="22" t="s">
        <v>9</v>
      </c>
      <c r="P2" s="19"/>
      <c r="Q2" s="22" t="s">
        <v>60</v>
      </c>
      <c r="R2" s="18"/>
      <c r="S2" s="19"/>
      <c r="T2" s="22" t="s">
        <v>61</v>
      </c>
      <c r="U2" s="18"/>
      <c r="V2" s="19"/>
      <c r="W2" s="22" t="s">
        <v>11</v>
      </c>
      <c r="X2" s="18"/>
      <c r="Y2" s="19"/>
      <c r="Z2" s="48" t="s">
        <v>12</v>
      </c>
      <c r="AA2" s="49"/>
      <c r="AB2" s="50"/>
      <c r="AC2" s="24" t="s">
        <v>57</v>
      </c>
      <c r="AD2" s="25"/>
      <c r="AE2" s="24" t="s">
        <v>59</v>
      </c>
      <c r="AF2" s="25"/>
      <c r="AG2" s="38" t="s">
        <v>57</v>
      </c>
      <c r="AH2" s="38"/>
      <c r="AI2" s="38" t="s">
        <v>71</v>
      </c>
      <c r="AJ2" s="38" t="s">
        <v>72</v>
      </c>
      <c r="AK2" s="27" t="s">
        <v>57</v>
      </c>
      <c r="AL2" s="29"/>
      <c r="AM2" s="27" t="s">
        <v>59</v>
      </c>
      <c r="AN2" s="29"/>
    </row>
    <row r="3" spans="1:40" ht="21" x14ac:dyDescent="0.35">
      <c r="A3" s="10">
        <v>41455</v>
      </c>
      <c r="B3" s="20" t="s">
        <v>1</v>
      </c>
      <c r="C3" s="20" t="s">
        <v>2</v>
      </c>
      <c r="D3" s="20" t="s">
        <v>3</v>
      </c>
      <c r="E3" s="23" t="s">
        <v>1</v>
      </c>
      <c r="F3" s="23" t="s">
        <v>5</v>
      </c>
      <c r="G3" s="23" t="s">
        <v>3</v>
      </c>
      <c r="H3" s="23" t="s">
        <v>47</v>
      </c>
      <c r="I3" s="20" t="s">
        <v>1</v>
      </c>
      <c r="J3" s="20" t="s">
        <v>2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10</v>
      </c>
      <c r="T3" s="20" t="s">
        <v>1</v>
      </c>
      <c r="U3" s="20" t="s">
        <v>2</v>
      </c>
      <c r="V3" s="20" t="s">
        <v>10</v>
      </c>
      <c r="W3" s="20" t="s">
        <v>1</v>
      </c>
      <c r="X3" s="20" t="s">
        <v>2</v>
      </c>
      <c r="Y3" s="20" t="s">
        <v>10</v>
      </c>
      <c r="Z3" s="20" t="s">
        <v>1</v>
      </c>
      <c r="AA3" s="20" t="s">
        <v>2</v>
      </c>
      <c r="AB3" s="20" t="s">
        <v>10</v>
      </c>
      <c r="AC3" s="26" t="s">
        <v>51</v>
      </c>
      <c r="AD3" s="26" t="s">
        <v>52</v>
      </c>
      <c r="AE3" s="26" t="s">
        <v>51</v>
      </c>
      <c r="AF3" s="26" t="s">
        <v>52</v>
      </c>
      <c r="AG3" s="39" t="s">
        <v>51</v>
      </c>
      <c r="AH3" s="39" t="s">
        <v>52</v>
      </c>
      <c r="AI3" s="39" t="s">
        <v>51</v>
      </c>
      <c r="AJ3" s="39" t="s">
        <v>52</v>
      </c>
      <c r="AK3" s="30" t="s">
        <v>51</v>
      </c>
      <c r="AL3" s="30" t="s">
        <v>52</v>
      </c>
      <c r="AM3" s="30" t="s">
        <v>51</v>
      </c>
      <c r="AN3" s="30" t="s">
        <v>52</v>
      </c>
    </row>
    <row r="4" spans="1:40" x14ac:dyDescent="0.25">
      <c r="A4" s="12" t="s">
        <v>13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 s="4">
        <f>W4/B4</f>
        <v>5.2032260001200746E-4</v>
      </c>
      <c r="AD4" s="4">
        <f>Z4/E4</f>
        <v>5.1883679812211305E-4</v>
      </c>
      <c r="AE4" s="4">
        <f>(X4+Y4)/(C4+D4)</f>
        <v>8.8761673461127E-3</v>
      </c>
      <c r="AF4" s="4">
        <f>(AA4+AB4)/(F4+G4)</f>
        <v>9.4927916525175196E-3</v>
      </c>
      <c r="AG4" s="4">
        <f>I4+AC4</f>
        <v>1.3305203226000122</v>
      </c>
      <c r="AH4" s="4">
        <f>K4+AD4</f>
        <v>2.1805188367981221</v>
      </c>
      <c r="AI4" s="8">
        <f>AG4*1.2</f>
        <v>1.5966243871200145</v>
      </c>
      <c r="AJ4" s="8">
        <f>AH4*1.2</f>
        <v>2.6166226041577465</v>
      </c>
      <c r="AK4" s="8">
        <f t="shared" ref="AK4:AK25" si="0">(Q4+W4)/B4</f>
        <v>1.3378944945866438</v>
      </c>
      <c r="AL4" s="8">
        <f t="shared" ref="AL4:AL25" si="1">(T4+Z4)/E4</f>
        <v>2.1815022088343299</v>
      </c>
      <c r="AM4" s="8">
        <f t="shared" ref="AM4:AM25" si="2">(R4+X4)/C4</f>
        <v>2.0532136351808479</v>
      </c>
      <c r="AN4" s="8">
        <f t="shared" ref="AN4:AN25" si="3">(U4+V4+AA4+AB4)/(F4+G4)</f>
        <v>3.0793226931744515</v>
      </c>
    </row>
    <row r="5" spans="1:40" x14ac:dyDescent="0.25">
      <c r="A5" s="12" t="s">
        <v>14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f t="shared" ref="AC5:AC43" si="4">W5/B5</f>
        <v>0</v>
      </c>
      <c r="AD5" s="4">
        <f t="shared" ref="AD5:AD43" si="5">Z5/E5</f>
        <v>0</v>
      </c>
      <c r="AE5" s="4">
        <f t="shared" ref="AE5:AE43" si="6">(X5+Y5)/(C5+D5)</f>
        <v>0</v>
      </c>
      <c r="AF5" s="4">
        <f t="shared" ref="AF5:AF43" si="7">(AA5+AB5)/(F5+G5)</f>
        <v>0</v>
      </c>
      <c r="AG5" s="4">
        <f t="shared" ref="AG5:AG43" si="8">I5+AC5</f>
        <v>0.9</v>
      </c>
      <c r="AH5" s="4">
        <f t="shared" ref="AH5:AH43" si="9">K5+AD5</f>
        <v>1.0900000000000001</v>
      </c>
      <c r="AI5" s="8">
        <f t="shared" ref="AI5:AI43" si="10">AG5*1.2</f>
        <v>1.08</v>
      </c>
      <c r="AJ5" s="8">
        <f t="shared" ref="AJ5:AJ43" si="11">AH5*1.2</f>
        <v>1.3080000000000001</v>
      </c>
      <c r="AK5" s="8">
        <f t="shared" si="0"/>
        <v>0.83448706250065552</v>
      </c>
      <c r="AL5" s="8">
        <f t="shared" si="1"/>
        <v>1.0513394445204542</v>
      </c>
      <c r="AM5" s="8">
        <f t="shared" si="2"/>
        <v>0.77812921961415382</v>
      </c>
      <c r="AN5" s="8">
        <f t="shared" si="3"/>
        <v>1.2934140769794407</v>
      </c>
    </row>
    <row r="6" spans="1:40" s="36" customFormat="1" x14ac:dyDescent="0.25">
      <c r="A6" s="33" t="s">
        <v>15</v>
      </c>
      <c r="B6" s="34">
        <v>44.539000000000001</v>
      </c>
      <c r="C6" s="34">
        <v>0</v>
      </c>
      <c r="D6" s="34">
        <v>0</v>
      </c>
      <c r="E6" s="34">
        <v>43.347999999999999</v>
      </c>
      <c r="F6" s="34">
        <v>0</v>
      </c>
      <c r="G6" s="34">
        <v>0</v>
      </c>
      <c r="H6" s="34"/>
      <c r="I6" s="34">
        <v>0.73</v>
      </c>
      <c r="J6" s="34"/>
      <c r="K6" s="34">
        <v>0.59</v>
      </c>
      <c r="L6" s="34"/>
      <c r="M6" s="34">
        <v>0.88</v>
      </c>
      <c r="N6" s="34"/>
      <c r="O6" s="34">
        <v>0.71</v>
      </c>
      <c r="P6" s="34"/>
      <c r="Q6" s="34">
        <v>32.47</v>
      </c>
      <c r="R6" s="34"/>
      <c r="S6" s="34"/>
      <c r="T6" s="34">
        <v>25.533000000000001</v>
      </c>
      <c r="U6" s="34"/>
      <c r="V6" s="34"/>
      <c r="W6" s="34">
        <v>7.8680000000000003</v>
      </c>
      <c r="X6" s="34"/>
      <c r="Y6" s="34"/>
      <c r="Z6" s="34">
        <v>5.8470000000000004</v>
      </c>
      <c r="AA6" s="34"/>
      <c r="AB6" s="34"/>
      <c r="AC6" s="34">
        <f t="shared" si="4"/>
        <v>0.17665416825703317</v>
      </c>
      <c r="AD6" s="34">
        <f t="shared" si="5"/>
        <v>0.13488511580695767</v>
      </c>
      <c r="AE6" s="34"/>
      <c r="AF6" s="34"/>
      <c r="AG6" s="4">
        <f t="shared" si="8"/>
        <v>0.90665416825703316</v>
      </c>
      <c r="AH6" s="4">
        <f t="shared" si="9"/>
        <v>0.72488511580695758</v>
      </c>
      <c r="AI6" s="8">
        <f t="shared" si="10"/>
        <v>1.0879850019084398</v>
      </c>
      <c r="AJ6" s="8">
        <f t="shared" si="11"/>
        <v>0.86986213896834907</v>
      </c>
      <c r="AK6" s="35">
        <f t="shared" si="0"/>
        <v>0.90567816969397608</v>
      </c>
      <c r="AL6" s="35">
        <f t="shared" si="1"/>
        <v>0.72390883085724844</v>
      </c>
      <c r="AM6" s="35"/>
      <c r="AN6" s="35"/>
    </row>
    <row r="7" spans="1:40" x14ac:dyDescent="0.25">
      <c r="A7" s="12" t="s">
        <v>50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>I7*1.2</f>
        <v>0.95910406086235145</v>
      </c>
      <c r="N7" s="8">
        <f>J7*1.2</f>
        <v>0.96185727023546108</v>
      </c>
      <c r="O7" s="8">
        <f>K7*1.2</f>
        <v>1.3192409751053764</v>
      </c>
      <c r="P7" s="8">
        <f>L7*1.2</f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 s="4">
        <f t="shared" si="4"/>
        <v>0</v>
      </c>
      <c r="AD7" s="4">
        <f t="shared" si="5"/>
        <v>0</v>
      </c>
      <c r="AE7" s="4">
        <f t="shared" si="6"/>
        <v>0</v>
      </c>
      <c r="AF7" s="4">
        <f t="shared" si="7"/>
        <v>0</v>
      </c>
      <c r="AG7" s="4">
        <f t="shared" si="8"/>
        <v>0.79925338405195956</v>
      </c>
      <c r="AH7" s="4">
        <f t="shared" si="9"/>
        <v>1.0993674792544803</v>
      </c>
      <c r="AI7" s="8">
        <f t="shared" si="10"/>
        <v>0.95910406086235145</v>
      </c>
      <c r="AJ7" s="8">
        <f t="shared" si="11"/>
        <v>1.3192409751053764</v>
      </c>
      <c r="AK7" s="8">
        <f t="shared" si="0"/>
        <v>0.79925338405195956</v>
      </c>
      <c r="AL7" s="8">
        <f t="shared" si="1"/>
        <v>1.0993674792544803</v>
      </c>
      <c r="AM7" s="8">
        <f t="shared" si="2"/>
        <v>0.80154772519621764</v>
      </c>
      <c r="AN7" s="8">
        <f t="shared" si="3"/>
        <v>1.6965011825839753</v>
      </c>
    </row>
    <row r="8" spans="1:40" x14ac:dyDescent="0.25">
      <c r="A8" s="12" t="s">
        <v>16</v>
      </c>
      <c r="B8" s="4">
        <v>21.403300000000002</v>
      </c>
      <c r="C8" s="4">
        <v>7.2202000000000002</v>
      </c>
      <c r="D8" s="4">
        <v>0</v>
      </c>
      <c r="E8" s="4">
        <v>20.667999999999999</v>
      </c>
      <c r="F8" s="4">
        <v>6.8114999999999997</v>
      </c>
      <c r="G8" s="4">
        <v>0</v>
      </c>
      <c r="H8" s="4"/>
      <c r="I8" s="4">
        <v>0.88</v>
      </c>
      <c r="J8" s="4">
        <v>1.05</v>
      </c>
      <c r="K8" s="4">
        <v>1.3</v>
      </c>
      <c r="L8" s="4">
        <v>1.56</v>
      </c>
      <c r="M8" s="4">
        <v>1.06</v>
      </c>
      <c r="N8" s="4">
        <v>1.26</v>
      </c>
      <c r="O8" s="4">
        <v>1.56</v>
      </c>
      <c r="P8" s="4">
        <v>1.87</v>
      </c>
      <c r="Q8" s="4">
        <v>18.835599999999999</v>
      </c>
      <c r="R8" s="4">
        <v>7.5952000000000002</v>
      </c>
      <c r="S8" s="4">
        <v>0</v>
      </c>
      <c r="T8" s="4">
        <v>26.8597</v>
      </c>
      <c r="U8" s="4">
        <v>10.6469</v>
      </c>
      <c r="V8" s="4">
        <v>0</v>
      </c>
      <c r="W8" s="4"/>
      <c r="X8" s="4"/>
      <c r="Y8" s="4"/>
      <c r="Z8" s="4"/>
      <c r="AA8" s="4"/>
      <c r="AB8" s="4"/>
      <c r="AC8" s="4">
        <f t="shared" si="4"/>
        <v>0</v>
      </c>
      <c r="AD8" s="4">
        <f t="shared" si="5"/>
        <v>0</v>
      </c>
      <c r="AE8" s="4">
        <f t="shared" si="6"/>
        <v>0</v>
      </c>
      <c r="AF8" s="4">
        <f t="shared" si="7"/>
        <v>0</v>
      </c>
      <c r="AG8" s="4">
        <f t="shared" si="8"/>
        <v>0.88</v>
      </c>
      <c r="AH8" s="4">
        <f t="shared" si="9"/>
        <v>1.3</v>
      </c>
      <c r="AI8" s="8">
        <f t="shared" si="10"/>
        <v>1.056</v>
      </c>
      <c r="AJ8" s="8">
        <f t="shared" si="11"/>
        <v>1.56</v>
      </c>
      <c r="AK8" s="8">
        <f t="shared" si="0"/>
        <v>0.88003251834997398</v>
      </c>
      <c r="AL8" s="8">
        <f t="shared" si="1"/>
        <v>1.2995790594155217</v>
      </c>
      <c r="AM8" s="8">
        <f t="shared" si="2"/>
        <v>1.0519376194565246</v>
      </c>
      <c r="AN8" s="8">
        <f t="shared" si="3"/>
        <v>1.5630771489392941</v>
      </c>
    </row>
    <row r="9" spans="1:40" s="36" customFormat="1" x14ac:dyDescent="0.25">
      <c r="A9" s="33" t="s">
        <v>17</v>
      </c>
      <c r="B9" s="34">
        <v>12.874000000000001</v>
      </c>
      <c r="C9" s="34">
        <v>3.2320000000000002</v>
      </c>
      <c r="D9" s="34">
        <v>0</v>
      </c>
      <c r="E9" s="34">
        <v>12.874000000000001</v>
      </c>
      <c r="F9" s="34">
        <v>3.2320000000000002</v>
      </c>
      <c r="G9" s="34">
        <v>0</v>
      </c>
      <c r="H9" s="34">
        <v>44.454999999999998</v>
      </c>
      <c r="I9" s="34">
        <v>0.95</v>
      </c>
      <c r="J9" s="34">
        <v>0.95</v>
      </c>
      <c r="K9" s="34">
        <v>1.1299999999999999</v>
      </c>
      <c r="L9" s="34">
        <v>1.1299999999999999</v>
      </c>
      <c r="M9" s="34">
        <v>1.1399999999999999</v>
      </c>
      <c r="N9" s="34">
        <v>1.1399999999999999</v>
      </c>
      <c r="O9" s="34">
        <v>1.36</v>
      </c>
      <c r="P9" s="34">
        <v>1.36</v>
      </c>
      <c r="Q9" s="34">
        <v>9.3949999999999996</v>
      </c>
      <c r="R9" s="34">
        <v>2.911</v>
      </c>
      <c r="S9" s="34">
        <v>0</v>
      </c>
      <c r="T9" s="34">
        <v>15.593999999999999</v>
      </c>
      <c r="U9" s="34">
        <v>3.556</v>
      </c>
      <c r="V9" s="34">
        <v>9.2550000000000008</v>
      </c>
      <c r="W9" s="34"/>
      <c r="X9" s="34"/>
      <c r="Y9" s="34"/>
      <c r="Z9" s="34"/>
      <c r="AA9" s="34"/>
      <c r="AB9" s="34"/>
      <c r="AC9" s="34">
        <f t="shared" si="4"/>
        <v>0</v>
      </c>
      <c r="AD9" s="34">
        <f t="shared" si="5"/>
        <v>0</v>
      </c>
      <c r="AE9" s="34">
        <f t="shared" si="6"/>
        <v>0</v>
      </c>
      <c r="AF9" s="34">
        <f t="shared" si="7"/>
        <v>0</v>
      </c>
      <c r="AG9" s="4">
        <f t="shared" si="8"/>
        <v>0.95</v>
      </c>
      <c r="AH9" s="4">
        <f t="shared" si="9"/>
        <v>1.1299999999999999</v>
      </c>
      <c r="AI9" s="8">
        <f t="shared" si="10"/>
        <v>1.1399999999999999</v>
      </c>
      <c r="AJ9" s="8">
        <f t="shared" si="11"/>
        <v>1.3559999999999999</v>
      </c>
      <c r="AK9" s="35">
        <f t="shared" si="0"/>
        <v>0.72976541867329492</v>
      </c>
      <c r="AL9" s="35">
        <f t="shared" si="1"/>
        <v>1.2112785459064781</v>
      </c>
      <c r="AM9" s="35">
        <f t="shared" si="2"/>
        <v>0.90068069306930687</v>
      </c>
      <c r="AN9" s="35">
        <f t="shared" si="3"/>
        <v>3.9637995049504946</v>
      </c>
    </row>
    <row r="10" spans="1:40" x14ac:dyDescent="0.25">
      <c r="A10" s="12" t="s">
        <v>18</v>
      </c>
      <c r="B10" s="4">
        <v>920.88</v>
      </c>
      <c r="C10" s="4">
        <v>139.12299999999999</v>
      </c>
      <c r="D10" s="4">
        <v>0</v>
      </c>
      <c r="E10" s="4">
        <v>810.15499999999997</v>
      </c>
      <c r="F10" s="4">
        <v>138.42400000000001</v>
      </c>
      <c r="G10" s="4">
        <v>0</v>
      </c>
      <c r="H10" s="4"/>
      <c r="I10" s="4">
        <v>0.61</v>
      </c>
      <c r="J10" s="4">
        <v>0.71</v>
      </c>
      <c r="K10" s="4">
        <v>0.8</v>
      </c>
      <c r="L10" s="4">
        <v>0.84</v>
      </c>
      <c r="M10" s="4">
        <v>0.73199999999999998</v>
      </c>
      <c r="N10" s="4">
        <v>0.85199999999999998</v>
      </c>
      <c r="O10" s="4">
        <v>0.96</v>
      </c>
      <c r="P10" s="4">
        <v>1.008</v>
      </c>
      <c r="Q10" s="4">
        <v>559.827</v>
      </c>
      <c r="R10" s="4">
        <v>99.11</v>
      </c>
      <c r="S10" s="4">
        <v>0</v>
      </c>
      <c r="T10" s="4">
        <v>644.548</v>
      </c>
      <c r="U10" s="4">
        <v>116.55200000000001</v>
      </c>
      <c r="V10" s="4">
        <v>0</v>
      </c>
      <c r="W10" s="4">
        <v>10.1</v>
      </c>
      <c r="X10" s="4">
        <v>14.377000000000001</v>
      </c>
      <c r="Y10" s="4">
        <v>0</v>
      </c>
      <c r="Z10" s="4">
        <v>0</v>
      </c>
      <c r="AA10" s="4">
        <v>0</v>
      </c>
      <c r="AB10" s="4">
        <v>0</v>
      </c>
      <c r="AC10" s="4">
        <f t="shared" si="4"/>
        <v>1.0967769959169489E-2</v>
      </c>
      <c r="AD10" s="4">
        <f t="shared" si="5"/>
        <v>0</v>
      </c>
      <c r="AE10" s="4">
        <f t="shared" si="6"/>
        <v>0.10334020974245813</v>
      </c>
      <c r="AF10" s="4">
        <f t="shared" si="7"/>
        <v>0</v>
      </c>
      <c r="AG10" s="4">
        <f t="shared" si="8"/>
        <v>0.62096776995916947</v>
      </c>
      <c r="AH10" s="4">
        <f t="shared" si="9"/>
        <v>0.8</v>
      </c>
      <c r="AI10" s="8">
        <f t="shared" si="10"/>
        <v>0.74516132395100332</v>
      </c>
      <c r="AJ10" s="8">
        <f t="shared" si="11"/>
        <v>0.96</v>
      </c>
      <c r="AK10" s="8">
        <f t="shared" si="0"/>
        <v>0.61889388411085056</v>
      </c>
      <c r="AL10" s="8">
        <f t="shared" si="1"/>
        <v>0.79558602983379723</v>
      </c>
      <c r="AM10" s="8">
        <f t="shared" si="2"/>
        <v>0.81573140314685566</v>
      </c>
      <c r="AN10" s="8">
        <f t="shared" si="3"/>
        <v>0.84199271802577591</v>
      </c>
    </row>
    <row r="11" spans="1:40" x14ac:dyDescent="0.25">
      <c r="A11" s="12" t="s">
        <v>19</v>
      </c>
      <c r="B11" s="4">
        <v>60.89</v>
      </c>
      <c r="C11" s="4">
        <v>19.367999999999999</v>
      </c>
      <c r="D11" s="4">
        <v>6.8000000000000005E-2</v>
      </c>
      <c r="E11" s="4">
        <v>60.308999999999997</v>
      </c>
      <c r="F11" s="4">
        <v>23.094000000000001</v>
      </c>
      <c r="G11" s="4">
        <v>3.5999999999999997E-2</v>
      </c>
      <c r="H11" s="4">
        <v>9.99</v>
      </c>
      <c r="I11" s="4">
        <v>0.98</v>
      </c>
      <c r="J11" s="4">
        <v>0.98</v>
      </c>
      <c r="K11" s="4">
        <v>1.3</v>
      </c>
      <c r="L11" s="4">
        <v>1.3</v>
      </c>
      <c r="M11" s="4">
        <v>1.1759999999999999</v>
      </c>
      <c r="N11" s="4">
        <v>1.1759999999999999</v>
      </c>
      <c r="O11" s="4">
        <v>1.56</v>
      </c>
      <c r="P11" s="4">
        <v>1.56</v>
      </c>
      <c r="Q11" s="4">
        <v>59.665999999999997</v>
      </c>
      <c r="R11" s="4">
        <v>18.995000000000001</v>
      </c>
      <c r="S11" s="4">
        <v>6.7000000000000004E-2</v>
      </c>
      <c r="T11" s="4">
        <v>78.400999999999996</v>
      </c>
      <c r="U11" s="4">
        <v>40.485999999999997</v>
      </c>
      <c r="V11" s="4">
        <v>4.7E-2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f t="shared" si="4"/>
        <v>0</v>
      </c>
      <c r="AD11" s="4">
        <f t="shared" si="5"/>
        <v>0</v>
      </c>
      <c r="AE11" s="4">
        <f t="shared" si="6"/>
        <v>0</v>
      </c>
      <c r="AF11" s="4">
        <f t="shared" si="7"/>
        <v>0</v>
      </c>
      <c r="AG11" s="4">
        <f t="shared" si="8"/>
        <v>0.98</v>
      </c>
      <c r="AH11" s="4">
        <f t="shared" si="9"/>
        <v>1.3</v>
      </c>
      <c r="AI11" s="8">
        <f t="shared" si="10"/>
        <v>1.1759999999999999</v>
      </c>
      <c r="AJ11" s="8">
        <f t="shared" si="11"/>
        <v>1.56</v>
      </c>
      <c r="AK11" s="8">
        <f t="shared" si="0"/>
        <v>0.97989817704056492</v>
      </c>
      <c r="AL11" s="8">
        <f t="shared" si="1"/>
        <v>1.299988393108823</v>
      </c>
      <c r="AM11" s="8">
        <f t="shared" si="2"/>
        <v>0.98074142916150364</v>
      </c>
      <c r="AN11" s="8">
        <f t="shared" si="3"/>
        <v>1.7523994811932551</v>
      </c>
    </row>
    <row r="12" spans="1:40" s="36" customFormat="1" x14ac:dyDescent="0.25">
      <c r="A12" s="33" t="s">
        <v>20</v>
      </c>
      <c r="B12" s="34">
        <v>36.872999999999998</v>
      </c>
      <c r="C12" s="34">
        <v>11.788</v>
      </c>
      <c r="D12" s="34">
        <v>0</v>
      </c>
      <c r="E12" s="34">
        <v>36.313000000000002</v>
      </c>
      <c r="F12" s="34">
        <v>7.87</v>
      </c>
      <c r="G12" s="34">
        <v>0</v>
      </c>
      <c r="H12" s="34"/>
      <c r="I12" s="34">
        <v>0.8</v>
      </c>
      <c r="J12" s="34">
        <v>0.8</v>
      </c>
      <c r="K12" s="34">
        <v>1.6</v>
      </c>
      <c r="L12" s="34">
        <v>1.6</v>
      </c>
      <c r="M12" s="34">
        <v>0.96</v>
      </c>
      <c r="N12" s="34">
        <v>0.96</v>
      </c>
      <c r="O12" s="34">
        <v>1.92</v>
      </c>
      <c r="P12" s="34">
        <v>1.92</v>
      </c>
      <c r="Q12" s="34">
        <v>25.811</v>
      </c>
      <c r="R12" s="34">
        <v>8.2520000000000007</v>
      </c>
      <c r="S12" s="34">
        <v>0</v>
      </c>
      <c r="T12" s="34">
        <v>53.38</v>
      </c>
      <c r="U12" s="34">
        <v>11.569000000000001</v>
      </c>
      <c r="V12" s="34"/>
      <c r="W12" s="34"/>
      <c r="X12" s="34"/>
      <c r="Y12" s="34"/>
      <c r="Z12" s="34"/>
      <c r="AA12" s="34"/>
      <c r="AB12" s="34"/>
      <c r="AC12" s="34">
        <f t="shared" si="4"/>
        <v>0</v>
      </c>
      <c r="AD12" s="34">
        <f t="shared" si="5"/>
        <v>0</v>
      </c>
      <c r="AE12" s="34">
        <f t="shared" si="6"/>
        <v>0</v>
      </c>
      <c r="AF12" s="34">
        <f t="shared" si="7"/>
        <v>0</v>
      </c>
      <c r="AG12" s="4">
        <f t="shared" si="8"/>
        <v>0.8</v>
      </c>
      <c r="AH12" s="4">
        <f t="shared" si="9"/>
        <v>1.6</v>
      </c>
      <c r="AI12" s="8">
        <f t="shared" si="10"/>
        <v>0.96</v>
      </c>
      <c r="AJ12" s="8">
        <f t="shared" si="11"/>
        <v>1.92</v>
      </c>
      <c r="AK12" s="35">
        <f t="shared" si="0"/>
        <v>0.69999728798850114</v>
      </c>
      <c r="AL12" s="35">
        <f t="shared" si="1"/>
        <v>1.4699969707818137</v>
      </c>
      <c r="AM12" s="35">
        <f t="shared" si="2"/>
        <v>0.70003393281303028</v>
      </c>
      <c r="AN12" s="35">
        <f t="shared" si="3"/>
        <v>1.470012706480305</v>
      </c>
    </row>
    <row r="13" spans="1:40" x14ac:dyDescent="0.25">
      <c r="A13" s="12" t="s">
        <v>54</v>
      </c>
      <c r="B13" s="4">
        <v>46.732999999999997</v>
      </c>
      <c r="C13" s="4">
        <v>23.170999999999999</v>
      </c>
      <c r="D13" s="4">
        <v>0</v>
      </c>
      <c r="E13" s="4">
        <v>42.805</v>
      </c>
      <c r="F13" s="4">
        <v>17.260000000000002</v>
      </c>
      <c r="G13" s="4">
        <v>0</v>
      </c>
      <c r="H13" s="4"/>
      <c r="I13" s="4">
        <v>1.1499999999999999</v>
      </c>
      <c r="J13" s="4">
        <v>1.21</v>
      </c>
      <c r="K13" s="4">
        <v>1.3</v>
      </c>
      <c r="L13" s="4">
        <v>1.33</v>
      </c>
      <c r="M13" s="4">
        <v>1.38</v>
      </c>
      <c r="N13" s="4">
        <v>1.45</v>
      </c>
      <c r="O13" s="4">
        <v>1.56</v>
      </c>
      <c r="P13" s="4">
        <v>1.5960000000000001</v>
      </c>
      <c r="Q13" s="4">
        <v>53.838000000000001</v>
      </c>
      <c r="R13" s="4">
        <v>28.036000000000001</v>
      </c>
      <c r="S13" s="4">
        <v>0</v>
      </c>
      <c r="T13" s="4">
        <v>55.718000000000004</v>
      </c>
      <c r="U13" s="4">
        <v>22.933</v>
      </c>
      <c r="V13" s="4">
        <v>0</v>
      </c>
      <c r="W13" s="4"/>
      <c r="X13" s="4"/>
      <c r="Y13" s="4"/>
      <c r="Z13" s="4"/>
      <c r="AA13" s="4"/>
      <c r="AB13" s="4"/>
      <c r="AC13" s="4">
        <f t="shared" si="4"/>
        <v>0</v>
      </c>
      <c r="AD13" s="4">
        <f t="shared" si="5"/>
        <v>0</v>
      </c>
      <c r="AE13" s="4">
        <f t="shared" si="6"/>
        <v>0</v>
      </c>
      <c r="AF13" s="4">
        <f t="shared" si="7"/>
        <v>0</v>
      </c>
      <c r="AG13" s="4">
        <f t="shared" si="8"/>
        <v>1.1499999999999999</v>
      </c>
      <c r="AH13" s="4">
        <f t="shared" si="9"/>
        <v>1.3</v>
      </c>
      <c r="AI13" s="8">
        <f t="shared" si="10"/>
        <v>1.38</v>
      </c>
      <c r="AJ13" s="8">
        <f t="shared" si="11"/>
        <v>1.56</v>
      </c>
      <c r="AK13" s="8">
        <f t="shared" si="0"/>
        <v>1.1520338946782789</v>
      </c>
      <c r="AL13" s="8">
        <f t="shared" si="1"/>
        <v>1.3016703656114941</v>
      </c>
      <c r="AM13" s="8">
        <f t="shared" si="2"/>
        <v>1.2099607267705321</v>
      </c>
      <c r="AN13" s="8">
        <f t="shared" si="3"/>
        <v>1.3286790266512165</v>
      </c>
    </row>
    <row r="14" spans="1:40" x14ac:dyDescent="0.25">
      <c r="A14" s="12" t="s">
        <v>21</v>
      </c>
      <c r="B14" s="4">
        <v>133.16900000000001</v>
      </c>
      <c r="C14" s="4">
        <v>34.134999999999998</v>
      </c>
      <c r="D14" s="4">
        <v>0</v>
      </c>
      <c r="E14" s="4">
        <v>130.85900000000001</v>
      </c>
      <c r="F14" s="4">
        <v>56.753</v>
      </c>
      <c r="G14" s="4"/>
      <c r="H14" s="4">
        <v>4.6150000000000002</v>
      </c>
      <c r="I14" s="4">
        <v>0.88</v>
      </c>
      <c r="J14" s="4">
        <v>0.88</v>
      </c>
      <c r="K14" s="4">
        <v>0.91</v>
      </c>
      <c r="L14" s="4">
        <v>0.91</v>
      </c>
      <c r="M14" s="4">
        <v>1.06</v>
      </c>
      <c r="N14" s="4">
        <v>1.06</v>
      </c>
      <c r="O14" s="4">
        <v>1.0900000000000001</v>
      </c>
      <c r="P14" s="4">
        <v>1.0900000000000001</v>
      </c>
      <c r="Q14" s="4">
        <v>117.18899999999999</v>
      </c>
      <c r="R14" s="4">
        <v>30.039000000000001</v>
      </c>
      <c r="S14" s="4">
        <v>0</v>
      </c>
      <c r="T14" s="4">
        <v>119.07899999999999</v>
      </c>
      <c r="U14" s="4">
        <v>51.646000000000001</v>
      </c>
      <c r="V14" s="4">
        <v>0</v>
      </c>
      <c r="W14" s="4">
        <v>15.78</v>
      </c>
      <c r="X14" s="4">
        <v>2.6871999999999998</v>
      </c>
      <c r="Y14" s="4">
        <v>0</v>
      </c>
      <c r="Z14" s="4">
        <v>15.5496</v>
      </c>
      <c r="AA14" s="4">
        <v>3.7191999999999998</v>
      </c>
      <c r="AB14" s="4"/>
      <c r="AC14" s="4">
        <f t="shared" si="4"/>
        <v>0.11849604637715984</v>
      </c>
      <c r="AD14" s="4">
        <f t="shared" si="5"/>
        <v>0.11882713454940048</v>
      </c>
      <c r="AE14" s="4">
        <f t="shared" si="6"/>
        <v>7.8722718617255022E-2</v>
      </c>
      <c r="AF14" s="4">
        <f t="shared" si="7"/>
        <v>6.5533099571828804E-2</v>
      </c>
      <c r="AG14" s="4">
        <f t="shared" si="8"/>
        <v>0.99849604637715983</v>
      </c>
      <c r="AH14" s="4">
        <f t="shared" si="9"/>
        <v>1.0288271345494004</v>
      </c>
      <c r="AI14" s="8">
        <f t="shared" si="10"/>
        <v>1.1981952556525917</v>
      </c>
      <c r="AJ14" s="8">
        <f t="shared" si="11"/>
        <v>1.2345925614592805</v>
      </c>
      <c r="AK14" s="8">
        <f t="shared" si="0"/>
        <v>0.99849814896860367</v>
      </c>
      <c r="AL14" s="8">
        <f t="shared" si="1"/>
        <v>1.0288065780725819</v>
      </c>
      <c r="AM14" s="8">
        <f t="shared" si="2"/>
        <v>0.95872857770616671</v>
      </c>
      <c r="AN14" s="8">
        <f t="shared" si="3"/>
        <v>0.97554666713653904</v>
      </c>
    </row>
    <row r="15" spans="1:40" s="36" customFormat="1" x14ac:dyDescent="0.25">
      <c r="A15" s="33" t="s">
        <v>22</v>
      </c>
      <c r="B15" s="34">
        <v>48.48</v>
      </c>
      <c r="C15" s="34">
        <v>6.8789999999999996</v>
      </c>
      <c r="D15" s="34">
        <v>7.4999999999999997E-2</v>
      </c>
      <c r="E15" s="34">
        <v>46.804000000000002</v>
      </c>
      <c r="F15" s="34">
        <v>4.7789999999999999</v>
      </c>
      <c r="G15" s="34"/>
      <c r="H15" s="34"/>
      <c r="I15" s="34">
        <v>1.1399999999999999</v>
      </c>
      <c r="J15" s="34">
        <v>1.68</v>
      </c>
      <c r="K15" s="34">
        <v>1.68</v>
      </c>
      <c r="L15" s="34">
        <v>2.71</v>
      </c>
      <c r="M15" s="34">
        <v>1.3680000000000001</v>
      </c>
      <c r="N15" s="34">
        <v>2.016</v>
      </c>
      <c r="O15" s="34">
        <v>2.016</v>
      </c>
      <c r="P15" s="34">
        <v>3.2519999999999998</v>
      </c>
      <c r="Q15" s="34">
        <v>55.267000000000003</v>
      </c>
      <c r="R15" s="34">
        <v>11.557</v>
      </c>
      <c r="S15" s="34">
        <v>0.126</v>
      </c>
      <c r="T15" s="34">
        <v>78.631</v>
      </c>
      <c r="U15" s="34">
        <v>12.951000000000001</v>
      </c>
      <c r="V15" s="34">
        <v>0</v>
      </c>
      <c r="W15" s="34">
        <v>7.694</v>
      </c>
      <c r="X15" s="34">
        <v>0.33</v>
      </c>
      <c r="Y15" s="34">
        <v>1.9E-2</v>
      </c>
      <c r="Z15" s="34">
        <v>0</v>
      </c>
      <c r="AA15" s="34">
        <v>0</v>
      </c>
      <c r="AB15" s="34">
        <v>0</v>
      </c>
      <c r="AC15" s="34">
        <f t="shared" si="4"/>
        <v>0.15870462046204623</v>
      </c>
      <c r="AD15" s="34">
        <f t="shared" si="5"/>
        <v>0</v>
      </c>
      <c r="AE15" s="34">
        <f t="shared" si="6"/>
        <v>5.0186942766752951E-2</v>
      </c>
      <c r="AF15" s="34">
        <f t="shared" si="7"/>
        <v>0</v>
      </c>
      <c r="AG15" s="4">
        <f t="shared" si="8"/>
        <v>1.298704620462046</v>
      </c>
      <c r="AH15" s="4">
        <f t="shared" si="9"/>
        <v>1.68</v>
      </c>
      <c r="AI15" s="8">
        <f t="shared" si="10"/>
        <v>1.5584455445544552</v>
      </c>
      <c r="AJ15" s="8">
        <f t="shared" si="11"/>
        <v>2.016</v>
      </c>
      <c r="AK15" s="35">
        <f t="shared" si="0"/>
        <v>1.2987004950495051</v>
      </c>
      <c r="AL15" s="35">
        <f t="shared" si="1"/>
        <v>1.6800059823946671</v>
      </c>
      <c r="AM15" s="35">
        <f t="shared" si="2"/>
        <v>1.7280127925570579</v>
      </c>
      <c r="AN15" s="35">
        <f t="shared" si="3"/>
        <v>2.7099811676082863</v>
      </c>
    </row>
    <row r="16" spans="1:40" x14ac:dyDescent="0.25">
      <c r="A16" s="12" t="s">
        <v>64</v>
      </c>
      <c r="B16" s="4">
        <v>87.013999999999996</v>
      </c>
      <c r="C16" s="4">
        <v>12.169</v>
      </c>
      <c r="D16" s="4">
        <v>1.71</v>
      </c>
      <c r="E16" s="4">
        <v>64.790999999999997</v>
      </c>
      <c r="F16" s="4">
        <v>11.026999999999999</v>
      </c>
      <c r="G16" s="4"/>
      <c r="H16" s="4">
        <v>23.187000000000001</v>
      </c>
      <c r="I16" s="4">
        <v>1.03</v>
      </c>
      <c r="J16" s="4">
        <v>0.84</v>
      </c>
      <c r="K16" s="4">
        <v>1.03</v>
      </c>
      <c r="L16" s="4">
        <v>0.84</v>
      </c>
      <c r="M16" s="4">
        <f>I16*1.2</f>
        <v>1.236</v>
      </c>
      <c r="N16" s="4">
        <f>J16*1.2</f>
        <v>1.008</v>
      </c>
      <c r="O16" s="4">
        <f>K16*1.2</f>
        <v>1.236</v>
      </c>
      <c r="P16" s="4">
        <f>L16*1.2</f>
        <v>1.008</v>
      </c>
      <c r="Q16" s="4">
        <v>38.466999999999999</v>
      </c>
      <c r="R16" s="4">
        <v>9.7439999999999998</v>
      </c>
      <c r="S16" s="4">
        <v>1.2010000000000001</v>
      </c>
      <c r="T16" s="4">
        <v>64.619</v>
      </c>
      <c r="U16" s="4">
        <v>8.7319999999999993</v>
      </c>
      <c r="V16" s="4"/>
      <c r="W16" s="4">
        <v>6.0579999999999998</v>
      </c>
      <c r="X16" s="4">
        <v>0.90500000000000003</v>
      </c>
      <c r="Y16" s="4">
        <v>0.02</v>
      </c>
      <c r="Z16" s="4">
        <v>2.2970000000000002</v>
      </c>
      <c r="AA16" s="4"/>
      <c r="AB16" s="4"/>
      <c r="AC16" s="4">
        <f t="shared" si="4"/>
        <v>6.9620980531868437E-2</v>
      </c>
      <c r="AD16" s="4">
        <f t="shared" si="5"/>
        <v>3.5452454816255349E-2</v>
      </c>
      <c r="AE16" s="4">
        <f t="shared" si="6"/>
        <v>6.6647452986526398E-2</v>
      </c>
      <c r="AF16" s="4">
        <f t="shared" si="7"/>
        <v>0</v>
      </c>
      <c r="AG16" s="4">
        <f t="shared" si="8"/>
        <v>1.0996209805318684</v>
      </c>
      <c r="AH16" s="4">
        <f t="shared" si="9"/>
        <v>1.0654524548162554</v>
      </c>
      <c r="AI16" s="8">
        <f t="shared" si="10"/>
        <v>1.319545176638242</v>
      </c>
      <c r="AJ16" s="8">
        <f t="shared" si="11"/>
        <v>1.2785429457795063</v>
      </c>
      <c r="AK16" s="8">
        <f t="shared" si="0"/>
        <v>0.51169926678465538</v>
      </c>
      <c r="AL16" s="8">
        <f t="shared" si="1"/>
        <v>1.0327977651216991</v>
      </c>
      <c r="AM16" s="8">
        <f t="shared" si="2"/>
        <v>0.87509244802366659</v>
      </c>
      <c r="AN16" s="8">
        <f t="shared" si="3"/>
        <v>0.79187448988845555</v>
      </c>
    </row>
    <row r="17" spans="1:40" x14ac:dyDescent="0.25">
      <c r="A17" s="12" t="s">
        <v>24</v>
      </c>
      <c r="B17" s="4">
        <v>43.003</v>
      </c>
      <c r="C17" s="4">
        <v>30.690999999999999</v>
      </c>
      <c r="D17" s="4">
        <v>0</v>
      </c>
      <c r="E17" s="4">
        <v>35.256</v>
      </c>
      <c r="F17" s="4">
        <v>29.937000000000001</v>
      </c>
      <c r="G17" s="4">
        <v>0</v>
      </c>
      <c r="H17" s="4"/>
      <c r="I17" s="4">
        <v>0.88</v>
      </c>
      <c r="J17" s="4">
        <v>1.06</v>
      </c>
      <c r="K17" s="4">
        <v>1.64</v>
      </c>
      <c r="L17" s="4">
        <v>1.97</v>
      </c>
      <c r="M17" s="4">
        <v>1.06</v>
      </c>
      <c r="N17" s="4">
        <v>1.27</v>
      </c>
      <c r="O17" s="4">
        <v>1.97</v>
      </c>
      <c r="P17" s="4">
        <v>2.36</v>
      </c>
      <c r="Q17" s="4">
        <v>37.817999999999998</v>
      </c>
      <c r="R17" s="4">
        <v>32.036999999999999</v>
      </c>
      <c r="S17" s="4">
        <v>0</v>
      </c>
      <c r="T17" s="4">
        <v>57.792999999999999</v>
      </c>
      <c r="U17" s="4">
        <v>56.536999999999999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f t="shared" si="4"/>
        <v>0</v>
      </c>
      <c r="AD17" s="4">
        <f t="shared" si="5"/>
        <v>0</v>
      </c>
      <c r="AE17" s="4">
        <f t="shared" si="6"/>
        <v>0</v>
      </c>
      <c r="AF17" s="4">
        <f t="shared" si="7"/>
        <v>0</v>
      </c>
      <c r="AG17" s="4">
        <f t="shared" si="8"/>
        <v>0.88</v>
      </c>
      <c r="AH17" s="4">
        <f t="shared" si="9"/>
        <v>1.64</v>
      </c>
      <c r="AI17" s="8">
        <f t="shared" si="10"/>
        <v>1.056</v>
      </c>
      <c r="AJ17" s="8">
        <f t="shared" si="11"/>
        <v>1.9679999999999997</v>
      </c>
      <c r="AK17" s="8">
        <f t="shared" si="0"/>
        <v>0.87942701671976364</v>
      </c>
      <c r="AL17" s="8">
        <f t="shared" si="1"/>
        <v>1.639238711141366</v>
      </c>
      <c r="AM17" s="8">
        <f t="shared" si="2"/>
        <v>1.0438565051643804</v>
      </c>
      <c r="AN17" s="8">
        <f t="shared" si="3"/>
        <v>1.8885325850953669</v>
      </c>
    </row>
    <row r="18" spans="1:40" s="36" customFormat="1" x14ac:dyDescent="0.25">
      <c r="A18" s="33" t="s">
        <v>25</v>
      </c>
      <c r="B18" s="34">
        <v>41.515999999999998</v>
      </c>
      <c r="C18" s="34">
        <v>14.92</v>
      </c>
      <c r="D18" s="34">
        <v>0</v>
      </c>
      <c r="E18" s="34">
        <v>38.89</v>
      </c>
      <c r="F18" s="34">
        <v>13.564</v>
      </c>
      <c r="G18" s="34">
        <v>0</v>
      </c>
      <c r="H18" s="34"/>
      <c r="I18" s="34">
        <v>1</v>
      </c>
      <c r="J18" s="34">
        <v>1</v>
      </c>
      <c r="K18" s="34">
        <v>2.08</v>
      </c>
      <c r="L18" s="34">
        <v>2.08</v>
      </c>
      <c r="M18" s="34">
        <v>1.2</v>
      </c>
      <c r="N18" s="34">
        <v>1.2</v>
      </c>
      <c r="O18" s="34">
        <v>2.496</v>
      </c>
      <c r="P18" s="34">
        <v>2.496</v>
      </c>
      <c r="Q18" s="34">
        <v>40.279000000000003</v>
      </c>
      <c r="R18" s="34">
        <v>14.988</v>
      </c>
      <c r="S18" s="34">
        <v>0</v>
      </c>
      <c r="T18" s="34">
        <v>80.891000000000005</v>
      </c>
      <c r="U18" s="34">
        <v>28.213000000000001</v>
      </c>
      <c r="V18" s="34">
        <v>0</v>
      </c>
      <c r="W18" s="34">
        <v>4.5049999999999999</v>
      </c>
      <c r="X18" s="34">
        <v>1.718</v>
      </c>
      <c r="Y18" s="34">
        <v>0</v>
      </c>
      <c r="Z18" s="34">
        <v>6.2770000000000001</v>
      </c>
      <c r="AA18" s="34">
        <v>2.1869999999999998</v>
      </c>
      <c r="AB18" s="34">
        <v>0</v>
      </c>
      <c r="AC18" s="34">
        <f t="shared" si="4"/>
        <v>0.1085123807688602</v>
      </c>
      <c r="AD18" s="34">
        <f t="shared" si="5"/>
        <v>0.16140395988686038</v>
      </c>
      <c r="AE18" s="34">
        <f t="shared" si="6"/>
        <v>0.11514745308310992</v>
      </c>
      <c r="AF18" s="34">
        <f t="shared" si="7"/>
        <v>0.16123562370982009</v>
      </c>
      <c r="AG18" s="4">
        <f t="shared" si="8"/>
        <v>1.1085123807688602</v>
      </c>
      <c r="AH18" s="4">
        <f t="shared" si="9"/>
        <v>2.2414039598868603</v>
      </c>
      <c r="AI18" s="8">
        <f t="shared" si="10"/>
        <v>1.3302148569226322</v>
      </c>
      <c r="AJ18" s="8">
        <f t="shared" si="11"/>
        <v>2.6896847518642324</v>
      </c>
      <c r="AK18" s="35">
        <f t="shared" si="0"/>
        <v>1.0787166393679548</v>
      </c>
      <c r="AL18" s="35">
        <f t="shared" si="1"/>
        <v>2.2413988171766523</v>
      </c>
      <c r="AM18" s="35">
        <f t="shared" si="2"/>
        <v>1.11970509383378</v>
      </c>
      <c r="AN18" s="35">
        <f t="shared" si="3"/>
        <v>2.2412267767620171</v>
      </c>
    </row>
    <row r="19" spans="1:40" hidden="1" x14ac:dyDescent="0.25">
      <c r="A19" s="12" t="s">
        <v>26</v>
      </c>
      <c r="B19" s="4" t="s">
        <v>63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>
        <f t="shared" si="8"/>
        <v>0</v>
      </c>
      <c r="AH19" s="4">
        <f t="shared" si="9"/>
        <v>0</v>
      </c>
      <c r="AI19" s="8">
        <f t="shared" si="10"/>
        <v>0</v>
      </c>
      <c r="AJ19" s="8">
        <f t="shared" si="11"/>
        <v>0</v>
      </c>
      <c r="AK19" s="8"/>
      <c r="AL19" s="8"/>
      <c r="AM19" s="8"/>
      <c r="AN19" s="8"/>
    </row>
    <row r="20" spans="1:40" x14ac:dyDescent="0.25">
      <c r="A20" s="9" t="s">
        <v>53</v>
      </c>
      <c r="B20" s="4">
        <v>197.55199999999999</v>
      </c>
      <c r="C20" s="4">
        <v>138.773</v>
      </c>
      <c r="D20" s="4">
        <v>0</v>
      </c>
      <c r="E20" s="4">
        <v>197.649</v>
      </c>
      <c r="F20" s="4">
        <v>184.97</v>
      </c>
      <c r="G20" s="4">
        <v>0</v>
      </c>
      <c r="H20" s="4"/>
      <c r="I20" s="7">
        <f>Q20/B20</f>
        <v>0.87777395318700902</v>
      </c>
      <c r="J20" s="7">
        <f>R20/C20</f>
        <v>0.94025494872921966</v>
      </c>
      <c r="K20" s="7">
        <f>T20/E20</f>
        <v>1.6651235270605973</v>
      </c>
      <c r="L20" s="7">
        <f>U20/F20</f>
        <v>2.1628588419743742</v>
      </c>
      <c r="M20" s="8">
        <f>I20*1.2</f>
        <v>1.0533287438244108</v>
      </c>
      <c r="N20" s="8">
        <f>J20*1.2</f>
        <v>1.1283059384750636</v>
      </c>
      <c r="O20" s="8">
        <f>K20*1.2</f>
        <v>1.9981482324727167</v>
      </c>
      <c r="P20" s="8">
        <f>L20*1.2</f>
        <v>2.5954306103692488</v>
      </c>
      <c r="Q20" s="4">
        <v>173.40600000000001</v>
      </c>
      <c r="R20" s="4">
        <v>130.482</v>
      </c>
      <c r="S20" s="4">
        <v>0</v>
      </c>
      <c r="T20" s="4">
        <v>329.11</v>
      </c>
      <c r="U20" s="4">
        <v>400.06400000000002</v>
      </c>
      <c r="V20" s="4">
        <v>0</v>
      </c>
      <c r="W20" s="4">
        <v>1.169</v>
      </c>
      <c r="X20" s="4">
        <v>0.20300000000000001</v>
      </c>
      <c r="Y20" s="4">
        <v>0</v>
      </c>
      <c r="Z20" s="4">
        <v>1.1639999999999999</v>
      </c>
      <c r="AA20" s="4">
        <v>0.17499999999999999</v>
      </c>
      <c r="AB20" s="4"/>
      <c r="AC20" s="4">
        <f t="shared" si="4"/>
        <v>5.9174293350611491E-3</v>
      </c>
      <c r="AD20" s="4">
        <f t="shared" si="5"/>
        <v>5.889227873654812E-3</v>
      </c>
      <c r="AE20" s="4">
        <f t="shared" si="6"/>
        <v>1.4628205774898577E-3</v>
      </c>
      <c r="AF20" s="4">
        <f t="shared" si="7"/>
        <v>9.4609936746499425E-4</v>
      </c>
      <c r="AG20" s="4">
        <f t="shared" si="8"/>
        <v>0.88369138252207013</v>
      </c>
      <c r="AH20" s="4">
        <f t="shared" si="9"/>
        <v>1.6710127549342522</v>
      </c>
      <c r="AI20" s="8">
        <f t="shared" si="10"/>
        <v>1.0604296590264841</v>
      </c>
      <c r="AJ20" s="8">
        <f t="shared" si="11"/>
        <v>2.0052153059211024</v>
      </c>
      <c r="AK20" s="8">
        <f t="shared" si="0"/>
        <v>0.88369138252207025</v>
      </c>
      <c r="AL20" s="8">
        <f t="shared" si="1"/>
        <v>1.6710127549342522</v>
      </c>
      <c r="AM20" s="8">
        <f t="shared" si="2"/>
        <v>0.94171776930670958</v>
      </c>
      <c r="AN20" s="8">
        <f t="shared" si="3"/>
        <v>2.1638049413418394</v>
      </c>
    </row>
    <row r="21" spans="1:40" s="36" customFormat="1" x14ac:dyDescent="0.25">
      <c r="A21" s="33" t="s">
        <v>27</v>
      </c>
      <c r="B21" s="34">
        <v>27.053999999999998</v>
      </c>
      <c r="C21" s="34">
        <v>8.9260000000000002</v>
      </c>
      <c r="D21" s="34">
        <v>0</v>
      </c>
      <c r="E21" s="34">
        <v>24.202999999999999</v>
      </c>
      <c r="F21" s="34">
        <v>3.0680000000000001</v>
      </c>
      <c r="G21" s="34">
        <v>0</v>
      </c>
      <c r="H21" s="34"/>
      <c r="I21" s="34">
        <v>0.8</v>
      </c>
      <c r="J21" s="34">
        <v>0.8</v>
      </c>
      <c r="K21" s="34">
        <v>1.1399999999999999</v>
      </c>
      <c r="L21" s="34">
        <v>1.1399999999999999</v>
      </c>
      <c r="M21" s="34">
        <v>0.96</v>
      </c>
      <c r="N21" s="34">
        <v>0.96</v>
      </c>
      <c r="O21" s="34">
        <v>1.37</v>
      </c>
      <c r="P21" s="34">
        <v>1.37</v>
      </c>
      <c r="Q21" s="34">
        <v>20.622</v>
      </c>
      <c r="R21" s="34">
        <v>8.1769999999999996</v>
      </c>
      <c r="S21" s="34">
        <v>0</v>
      </c>
      <c r="T21" s="34">
        <v>26.148</v>
      </c>
      <c r="U21" s="34">
        <v>4.976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f t="shared" si="4"/>
        <v>0</v>
      </c>
      <c r="AD21" s="34">
        <f t="shared" si="5"/>
        <v>0</v>
      </c>
      <c r="AE21" s="34">
        <f t="shared" si="6"/>
        <v>0</v>
      </c>
      <c r="AF21" s="34">
        <f t="shared" si="7"/>
        <v>0</v>
      </c>
      <c r="AG21" s="4">
        <f t="shared" si="8"/>
        <v>0.8</v>
      </c>
      <c r="AH21" s="4">
        <f t="shared" si="9"/>
        <v>1.1399999999999999</v>
      </c>
      <c r="AI21" s="8">
        <f t="shared" si="10"/>
        <v>0.96</v>
      </c>
      <c r="AJ21" s="8">
        <f t="shared" si="11"/>
        <v>1.3679999999999999</v>
      </c>
      <c r="AK21" s="35">
        <f t="shared" si="0"/>
        <v>0.76225327123530717</v>
      </c>
      <c r="AL21" s="35">
        <f t="shared" si="1"/>
        <v>1.0803619386026526</v>
      </c>
      <c r="AM21" s="35">
        <f t="shared" si="2"/>
        <v>0.9160878332959892</v>
      </c>
      <c r="AN21" s="35">
        <f t="shared" si="3"/>
        <v>1.621903520208605</v>
      </c>
    </row>
    <row r="22" spans="1:40" x14ac:dyDescent="0.25">
      <c r="A22" s="12" t="s">
        <v>28</v>
      </c>
      <c r="B22" s="4">
        <v>86.745000000000005</v>
      </c>
      <c r="C22" s="4">
        <v>30.204999999999998</v>
      </c>
      <c r="D22" s="4">
        <v>1.0680000000000001</v>
      </c>
      <c r="E22" s="4">
        <v>75.878</v>
      </c>
      <c r="F22" s="4">
        <v>31.818999999999999</v>
      </c>
      <c r="G22" s="4">
        <v>0</v>
      </c>
      <c r="H22" s="4"/>
      <c r="I22" s="4">
        <v>1.1100000000000001</v>
      </c>
      <c r="J22" s="4">
        <v>1.1100000000000001</v>
      </c>
      <c r="K22" s="4">
        <v>1.42</v>
      </c>
      <c r="L22" s="4">
        <v>1.42</v>
      </c>
      <c r="M22" s="4">
        <v>1.3320000000000001</v>
      </c>
      <c r="N22" s="4">
        <v>1.3320000000000001</v>
      </c>
      <c r="O22" s="4">
        <v>1.704</v>
      </c>
      <c r="P22" s="4">
        <v>1.704</v>
      </c>
      <c r="Q22" s="4">
        <v>94.081999999999994</v>
      </c>
      <c r="R22" s="4">
        <v>32.622</v>
      </c>
      <c r="S22" s="4">
        <v>1.151</v>
      </c>
      <c r="T22" s="4">
        <v>104.221</v>
      </c>
      <c r="U22" s="4">
        <v>43.646000000000001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f t="shared" si="4"/>
        <v>0</v>
      </c>
      <c r="AD22" s="4">
        <f t="shared" si="5"/>
        <v>0</v>
      </c>
      <c r="AE22" s="4">
        <f t="shared" si="6"/>
        <v>0</v>
      </c>
      <c r="AF22" s="4">
        <f t="shared" si="7"/>
        <v>0</v>
      </c>
      <c r="AG22" s="4">
        <f t="shared" si="8"/>
        <v>1.1100000000000001</v>
      </c>
      <c r="AH22" s="4">
        <f t="shared" si="9"/>
        <v>1.42</v>
      </c>
      <c r="AI22" s="8">
        <f t="shared" si="10"/>
        <v>1.3320000000000001</v>
      </c>
      <c r="AJ22" s="8">
        <f t="shared" si="11"/>
        <v>1.704</v>
      </c>
      <c r="AK22" s="8">
        <f t="shared" si="0"/>
        <v>1.0845812438757276</v>
      </c>
      <c r="AL22" s="8">
        <f t="shared" si="1"/>
        <v>1.373533830622842</v>
      </c>
      <c r="AM22" s="8">
        <f t="shared" si="2"/>
        <v>1.080019864260884</v>
      </c>
      <c r="AN22" s="8">
        <f t="shared" si="3"/>
        <v>1.3716961563845502</v>
      </c>
    </row>
    <row r="23" spans="1:40" x14ac:dyDescent="0.25">
      <c r="A23" s="12" t="s">
        <v>48</v>
      </c>
      <c r="B23" s="4">
        <v>135.065</v>
      </c>
      <c r="C23" s="4">
        <v>67.221999999999994</v>
      </c>
      <c r="D23" s="4">
        <v>0</v>
      </c>
      <c r="E23" s="4">
        <v>130.928</v>
      </c>
      <c r="F23" s="4">
        <v>56.436</v>
      </c>
      <c r="G23" s="4">
        <v>0</v>
      </c>
      <c r="H23" s="4">
        <v>469.06099999999998</v>
      </c>
      <c r="I23" s="4">
        <f>ROUND((Q23/B23),3)</f>
        <v>0.76200000000000001</v>
      </c>
      <c r="J23" s="4">
        <f>ROUND((R23/C23),3)</f>
        <v>0.76200000000000001</v>
      </c>
      <c r="K23" s="4">
        <f>ROUND((T23/E23),3)</f>
        <v>1.2130000000000001</v>
      </c>
      <c r="L23" s="4">
        <f>ROUND((U23/F23),3)</f>
        <v>1.698</v>
      </c>
      <c r="M23" s="7">
        <f>I23*1.2</f>
        <v>0.91439999999999999</v>
      </c>
      <c r="N23" s="7">
        <f>J23*1.2</f>
        <v>0.91439999999999999</v>
      </c>
      <c r="O23" s="7">
        <f>K23*1.2</f>
        <v>1.4556</v>
      </c>
      <c r="P23" s="7">
        <f>L23*1.2</f>
        <v>2.0375999999999999</v>
      </c>
      <c r="Q23" s="4">
        <v>102.863</v>
      </c>
      <c r="R23" s="4">
        <v>51.212000000000003</v>
      </c>
      <c r="S23" s="4">
        <v>0</v>
      </c>
      <c r="T23" s="4">
        <v>158.81100000000001</v>
      </c>
      <c r="U23" s="4">
        <v>95.831999999999994</v>
      </c>
      <c r="V23" s="4">
        <v>0</v>
      </c>
      <c r="W23" s="4">
        <v>14.339</v>
      </c>
      <c r="X23" s="4">
        <v>11.497</v>
      </c>
      <c r="Y23" s="4">
        <v>0</v>
      </c>
      <c r="Z23" s="4">
        <v>13.798</v>
      </c>
      <c r="AA23" s="4">
        <v>9.2140000000000004</v>
      </c>
      <c r="AB23" s="4">
        <v>0</v>
      </c>
      <c r="AC23" s="4">
        <f t="shared" si="4"/>
        <v>0.10616369895976012</v>
      </c>
      <c r="AD23" s="4">
        <f t="shared" si="5"/>
        <v>0.10538616644262495</v>
      </c>
      <c r="AE23" s="4">
        <f t="shared" si="6"/>
        <v>0.17103031745559491</v>
      </c>
      <c r="AF23" s="4">
        <f t="shared" si="7"/>
        <v>0.16326458289035367</v>
      </c>
      <c r="AG23" s="4">
        <f t="shared" si="8"/>
        <v>0.86816369895976009</v>
      </c>
      <c r="AH23" s="4">
        <f t="shared" si="9"/>
        <v>1.3183861664426251</v>
      </c>
      <c r="AI23" s="8">
        <f t="shared" si="10"/>
        <v>1.041796438751712</v>
      </c>
      <c r="AJ23" s="8">
        <f t="shared" si="11"/>
        <v>1.58206339973115</v>
      </c>
      <c r="AK23" s="8">
        <f t="shared" si="0"/>
        <v>0.867745159737904</v>
      </c>
      <c r="AL23" s="8">
        <f t="shared" si="1"/>
        <v>1.3183505438103387</v>
      </c>
      <c r="AM23" s="8">
        <f t="shared" si="2"/>
        <v>0.93286424087352371</v>
      </c>
      <c r="AN23" s="8">
        <f t="shared" si="3"/>
        <v>1.8613296477425756</v>
      </c>
    </row>
    <row r="24" spans="1:40" s="36" customFormat="1" x14ac:dyDescent="0.25">
      <c r="A24" s="33" t="s">
        <v>76</v>
      </c>
      <c r="B24" s="34">
        <v>65.808000000000007</v>
      </c>
      <c r="C24" s="34">
        <v>30.744</v>
      </c>
      <c r="D24" s="34">
        <v>0</v>
      </c>
      <c r="E24" s="34">
        <v>62.63</v>
      </c>
      <c r="F24" s="34">
        <v>20.655000000000001</v>
      </c>
      <c r="G24" s="34"/>
      <c r="H24" s="34"/>
      <c r="I24" s="34">
        <v>0.89</v>
      </c>
      <c r="J24" s="34">
        <v>1.28</v>
      </c>
      <c r="K24" s="34">
        <v>0.89</v>
      </c>
      <c r="L24" s="34">
        <v>1.28</v>
      </c>
      <c r="M24" s="34">
        <v>1.0680000000000001</v>
      </c>
      <c r="N24" s="34">
        <v>1.536</v>
      </c>
      <c r="O24" s="34">
        <v>1.0680000000000001</v>
      </c>
      <c r="P24" s="34">
        <v>1.536</v>
      </c>
      <c r="Q24" s="34">
        <v>58.569000000000003</v>
      </c>
      <c r="R24" s="34">
        <v>39.351999999999997</v>
      </c>
      <c r="S24" s="34">
        <v>0</v>
      </c>
      <c r="T24" s="34">
        <v>56.006</v>
      </c>
      <c r="U24" s="34">
        <v>30.353000000000002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f t="shared" si="4"/>
        <v>0</v>
      </c>
      <c r="AD24" s="34">
        <f t="shared" si="5"/>
        <v>0</v>
      </c>
      <c r="AE24" s="34">
        <f t="shared" si="6"/>
        <v>0</v>
      </c>
      <c r="AF24" s="34">
        <f t="shared" si="7"/>
        <v>0</v>
      </c>
      <c r="AG24" s="4">
        <f t="shared" si="8"/>
        <v>0.89</v>
      </c>
      <c r="AH24" s="4">
        <f t="shared" si="9"/>
        <v>0.89</v>
      </c>
      <c r="AI24" s="8">
        <f t="shared" si="10"/>
        <v>1.0680000000000001</v>
      </c>
      <c r="AJ24" s="8">
        <f t="shared" si="11"/>
        <v>1.0680000000000001</v>
      </c>
      <c r="AK24" s="35">
        <f t="shared" si="0"/>
        <v>0.88999817651349378</v>
      </c>
      <c r="AL24" s="35">
        <f t="shared" si="1"/>
        <v>0.8942359891425834</v>
      </c>
      <c r="AM24" s="35">
        <f t="shared" si="2"/>
        <v>1.2799895914650012</v>
      </c>
      <c r="AN24" s="35">
        <f t="shared" si="3"/>
        <v>1.469523117889131</v>
      </c>
    </row>
    <row r="25" spans="1:40" x14ac:dyDescent="0.25">
      <c r="A25" s="12" t="s">
        <v>75</v>
      </c>
      <c r="B25" s="4">
        <v>583.51300000000003</v>
      </c>
      <c r="C25" s="4">
        <v>489.33699999999999</v>
      </c>
      <c r="D25" s="4">
        <v>0</v>
      </c>
      <c r="E25" s="4">
        <v>571.53099999999995</v>
      </c>
      <c r="F25" s="4">
        <v>513.67399999999998</v>
      </c>
      <c r="G25" s="4">
        <v>0</v>
      </c>
      <c r="H25" s="4"/>
      <c r="I25" s="4">
        <v>0.75</v>
      </c>
      <c r="J25" s="4">
        <v>0.75</v>
      </c>
      <c r="K25" s="4">
        <v>1.24</v>
      </c>
      <c r="L25" s="4">
        <v>1.24</v>
      </c>
      <c r="M25" s="4">
        <v>0.9</v>
      </c>
      <c r="N25" s="4">
        <v>0.9</v>
      </c>
      <c r="O25" s="4">
        <v>1.49</v>
      </c>
      <c r="P25" s="4">
        <v>1.49</v>
      </c>
      <c r="Q25" s="4">
        <v>441.22699999999998</v>
      </c>
      <c r="R25" s="4">
        <v>321.84500000000003</v>
      </c>
      <c r="S25" s="4">
        <v>0</v>
      </c>
      <c r="T25" s="4">
        <v>703.88400000000001</v>
      </c>
      <c r="U25" s="4">
        <v>570.30499999999995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f t="shared" si="4"/>
        <v>0</v>
      </c>
      <c r="AD25" s="4">
        <f t="shared" si="5"/>
        <v>0</v>
      </c>
      <c r="AE25" s="4">
        <f t="shared" si="6"/>
        <v>0</v>
      </c>
      <c r="AF25" s="4">
        <f t="shared" si="7"/>
        <v>0</v>
      </c>
      <c r="AG25" s="4">
        <f t="shared" si="8"/>
        <v>0.75</v>
      </c>
      <c r="AH25" s="4">
        <f t="shared" si="9"/>
        <v>1.24</v>
      </c>
      <c r="AI25" s="8">
        <f t="shared" si="10"/>
        <v>0.89999999999999991</v>
      </c>
      <c r="AJ25" s="8">
        <f t="shared" si="11"/>
        <v>1.488</v>
      </c>
      <c r="AK25" s="8">
        <f t="shared" si="0"/>
        <v>0.75615624673314896</v>
      </c>
      <c r="AL25" s="8">
        <f t="shared" si="1"/>
        <v>1.2315762399589876</v>
      </c>
      <c r="AM25" s="8">
        <f t="shared" si="2"/>
        <v>0.65771646125267458</v>
      </c>
      <c r="AN25" s="8">
        <f t="shared" si="3"/>
        <v>1.1102469659745284</v>
      </c>
    </row>
    <row r="26" spans="1:40" x14ac:dyDescent="0.25">
      <c r="A26" s="12" t="s">
        <v>30</v>
      </c>
      <c r="B26" s="4">
        <v>34.863</v>
      </c>
      <c r="C26" s="4">
        <v>12.739000000000001</v>
      </c>
      <c r="D26" s="4">
        <v>0</v>
      </c>
      <c r="E26" s="4">
        <v>41.622</v>
      </c>
      <c r="F26" s="4">
        <v>103.999</v>
      </c>
      <c r="G26" s="4">
        <v>0</v>
      </c>
      <c r="H26" s="4"/>
      <c r="I26" s="4">
        <v>0.95</v>
      </c>
      <c r="J26" s="4">
        <v>1.05</v>
      </c>
      <c r="K26" s="4">
        <v>1.2</v>
      </c>
      <c r="L26" s="4">
        <v>1.35</v>
      </c>
      <c r="M26" s="4">
        <v>1.1399999999999999</v>
      </c>
      <c r="N26" s="4">
        <v>1.26</v>
      </c>
      <c r="O26" s="4">
        <v>1.44</v>
      </c>
      <c r="P26" s="4">
        <v>1.62</v>
      </c>
      <c r="Q26" s="4">
        <v>33.119</v>
      </c>
      <c r="R26" s="4">
        <v>13.375999999999999</v>
      </c>
      <c r="S26" s="4">
        <v>0</v>
      </c>
      <c r="T26" s="4">
        <v>49.945999999999998</v>
      </c>
      <c r="U26" s="4">
        <v>151.82400000000001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f t="shared" si="4"/>
        <v>0</v>
      </c>
      <c r="AD26" s="4">
        <f t="shared" si="5"/>
        <v>0</v>
      </c>
      <c r="AE26" s="4">
        <f t="shared" si="6"/>
        <v>0</v>
      </c>
      <c r="AF26" s="4">
        <f t="shared" si="7"/>
        <v>0</v>
      </c>
      <c r="AG26" s="4">
        <f t="shared" si="8"/>
        <v>0.95</v>
      </c>
      <c r="AH26" s="4">
        <f t="shared" si="9"/>
        <v>1.2</v>
      </c>
      <c r="AI26" s="8">
        <f t="shared" si="10"/>
        <v>1.1399999999999999</v>
      </c>
      <c r="AJ26" s="8">
        <f t="shared" si="11"/>
        <v>1.44</v>
      </c>
      <c r="AK26" s="8">
        <f>(Q26+W26)/B26</f>
        <v>0.94997561885093085</v>
      </c>
      <c r="AL26" s="8">
        <f>(T26+Z26)/E26</f>
        <v>1.199990389697756</v>
      </c>
      <c r="AM26" s="8">
        <f>(R26+X26)/C26</f>
        <v>1.0500039249548629</v>
      </c>
      <c r="AN26" s="8">
        <f>(U26+V26+AA26+AB26)/(F26+G26)</f>
        <v>1.4598601909633748</v>
      </c>
    </row>
    <row r="27" spans="1:40" s="36" customFormat="1" x14ac:dyDescent="0.25">
      <c r="A27" s="33" t="s">
        <v>31</v>
      </c>
      <c r="B27" s="34">
        <v>86.088999999999999</v>
      </c>
      <c r="C27" s="34">
        <v>29.715</v>
      </c>
      <c r="D27" s="34">
        <v>1.278</v>
      </c>
      <c r="E27" s="34">
        <v>82.031999999999996</v>
      </c>
      <c r="F27" s="34">
        <v>161.767</v>
      </c>
      <c r="G27" s="34">
        <v>6.4000000000000001E-2</v>
      </c>
      <c r="H27" s="34"/>
      <c r="I27" s="34">
        <v>0.62</v>
      </c>
      <c r="J27" s="34">
        <v>0.9</v>
      </c>
      <c r="K27" s="34">
        <v>1.22</v>
      </c>
      <c r="L27" s="34">
        <v>1.38</v>
      </c>
      <c r="M27" s="34">
        <f>I27*1.2</f>
        <v>0.74399999999999999</v>
      </c>
      <c r="N27" s="34">
        <f>J27*1.2</f>
        <v>1.08</v>
      </c>
      <c r="O27" s="34">
        <f>K27*1.2</f>
        <v>1.464</v>
      </c>
      <c r="P27" s="34">
        <f>L27*1.2</f>
        <v>1.6559999999999999</v>
      </c>
      <c r="Q27" s="34">
        <v>53.636000000000003</v>
      </c>
      <c r="R27" s="34">
        <v>26.614999999999998</v>
      </c>
      <c r="S27" s="34">
        <v>1.1499999999999999</v>
      </c>
      <c r="T27" s="34">
        <v>100.179</v>
      </c>
      <c r="U27" s="34">
        <v>239.465</v>
      </c>
      <c r="V27" s="34">
        <v>8.7999999999999995E-2</v>
      </c>
      <c r="W27" s="34"/>
      <c r="X27" s="34"/>
      <c r="Y27" s="34"/>
      <c r="Z27" s="34"/>
      <c r="AA27" s="34"/>
      <c r="AB27" s="34"/>
      <c r="AC27" s="34">
        <f t="shared" si="4"/>
        <v>0</v>
      </c>
      <c r="AD27" s="34">
        <f t="shared" si="5"/>
        <v>0</v>
      </c>
      <c r="AE27" s="34">
        <f t="shared" si="6"/>
        <v>0</v>
      </c>
      <c r="AF27" s="34">
        <f t="shared" si="7"/>
        <v>0</v>
      </c>
      <c r="AG27" s="4">
        <f t="shared" si="8"/>
        <v>0.62</v>
      </c>
      <c r="AH27" s="4">
        <f t="shared" si="9"/>
        <v>1.22</v>
      </c>
      <c r="AI27" s="8">
        <f t="shared" si="10"/>
        <v>0.74399999999999999</v>
      </c>
      <c r="AJ27" s="8">
        <f t="shared" si="11"/>
        <v>1.464</v>
      </c>
      <c r="AK27" s="35">
        <f t="shared" ref="AK27:AK43" si="12">(Q27+W27)/B27</f>
        <v>0.62302965535666577</v>
      </c>
      <c r="AL27" s="35">
        <f t="shared" ref="AL27:AL43" si="13">(T27+Z27)/E27</f>
        <v>1.221218548858982</v>
      </c>
      <c r="AM27" s="35">
        <f t="shared" ref="AM27:AM43" si="14">(R27+X27)/C27</f>
        <v>0.89567558472152109</v>
      </c>
      <c r="AN27" s="35">
        <f t="shared" ref="AN27:AN43" si="15">(U27+V27+AA27+AB27)/(F27+G27)</f>
        <v>1.4802664508036163</v>
      </c>
    </row>
    <row r="28" spans="1:40" x14ac:dyDescent="0.25">
      <c r="A28" s="9" t="s">
        <v>55</v>
      </c>
      <c r="B28" s="4">
        <v>202.804</v>
      </c>
      <c r="C28" s="4">
        <v>88.013999999999996</v>
      </c>
      <c r="D28" s="4">
        <v>0</v>
      </c>
      <c r="E28" s="4">
        <v>201.33500000000001</v>
      </c>
      <c r="F28" s="4">
        <v>364.75099999999998</v>
      </c>
      <c r="G28" s="4">
        <v>0</v>
      </c>
      <c r="H28" s="4"/>
      <c r="I28" s="4">
        <v>0.76400000000000001</v>
      </c>
      <c r="J28" s="4">
        <v>0.76400000000000001</v>
      </c>
      <c r="K28" s="4">
        <v>0.64500000000000002</v>
      </c>
      <c r="L28" s="4">
        <v>0.64500000000000002</v>
      </c>
      <c r="M28" s="4">
        <v>0.91700000000000004</v>
      </c>
      <c r="N28" s="4">
        <v>0.91700000000000004</v>
      </c>
      <c r="O28" s="4">
        <v>0.77400000000000002</v>
      </c>
      <c r="P28" s="4">
        <v>0.77400000000000002</v>
      </c>
      <c r="Q28" s="4">
        <v>154.94200000000001</v>
      </c>
      <c r="R28" s="4">
        <v>67.242999999999995</v>
      </c>
      <c r="S28" s="4">
        <v>0</v>
      </c>
      <c r="T28" s="4">
        <v>129.86099999999999</v>
      </c>
      <c r="U28" s="4">
        <v>235.26400000000001</v>
      </c>
      <c r="V28" s="4">
        <v>0</v>
      </c>
      <c r="W28" s="4"/>
      <c r="X28" s="4"/>
      <c r="Y28" s="4"/>
      <c r="Z28" s="4"/>
      <c r="AA28" s="4"/>
      <c r="AB28" s="4"/>
      <c r="AC28" s="4">
        <f t="shared" si="4"/>
        <v>0</v>
      </c>
      <c r="AD28" s="4">
        <f t="shared" si="5"/>
        <v>0</v>
      </c>
      <c r="AE28" s="4">
        <f t="shared" si="6"/>
        <v>0</v>
      </c>
      <c r="AF28" s="4">
        <f t="shared" si="7"/>
        <v>0</v>
      </c>
      <c r="AG28" s="4">
        <f t="shared" si="8"/>
        <v>0.76400000000000001</v>
      </c>
      <c r="AH28" s="4">
        <f t="shared" si="9"/>
        <v>0.64500000000000002</v>
      </c>
      <c r="AI28" s="8">
        <f t="shared" si="10"/>
        <v>0.91679999999999995</v>
      </c>
      <c r="AJ28" s="8">
        <f t="shared" si="11"/>
        <v>0.77400000000000002</v>
      </c>
      <c r="AK28" s="8">
        <f t="shared" si="12"/>
        <v>0.76399873769748139</v>
      </c>
      <c r="AL28" s="8">
        <f t="shared" si="13"/>
        <v>0.64499962748652739</v>
      </c>
      <c r="AM28" s="8">
        <f t="shared" si="14"/>
        <v>0.76400345399595515</v>
      </c>
      <c r="AN28" s="8">
        <f t="shared" si="15"/>
        <v>0.64499891706945289</v>
      </c>
    </row>
    <row r="29" spans="1:40" x14ac:dyDescent="0.25">
      <c r="A29" s="12" t="s">
        <v>32</v>
      </c>
      <c r="B29" s="4">
        <v>82.738</v>
      </c>
      <c r="C29" s="4">
        <v>47.920999999999999</v>
      </c>
      <c r="D29" s="4">
        <v>0</v>
      </c>
      <c r="E29" s="4">
        <v>78.588999999999999</v>
      </c>
      <c r="F29" s="4">
        <v>75.173000000000002</v>
      </c>
      <c r="G29" s="4">
        <v>0</v>
      </c>
      <c r="H29" s="4"/>
      <c r="I29" s="4">
        <v>0.71</v>
      </c>
      <c r="J29" s="4">
        <v>0.71</v>
      </c>
      <c r="K29" s="4">
        <v>0.94</v>
      </c>
      <c r="L29" s="4">
        <v>0.94</v>
      </c>
      <c r="M29" s="4">
        <v>0.85</v>
      </c>
      <c r="N29" s="4">
        <v>0.85</v>
      </c>
      <c r="O29" s="4">
        <v>1.1299999999999999</v>
      </c>
      <c r="P29" s="4">
        <v>1.1299999999999999</v>
      </c>
      <c r="Q29" s="4">
        <v>60.081000000000003</v>
      </c>
      <c r="R29" s="4">
        <v>34.343000000000004</v>
      </c>
      <c r="S29" s="4">
        <v>0</v>
      </c>
      <c r="T29" s="4">
        <v>71.887</v>
      </c>
      <c r="U29" s="4">
        <v>70.387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f t="shared" si="4"/>
        <v>0</v>
      </c>
      <c r="AD29" s="4">
        <f t="shared" si="5"/>
        <v>0</v>
      </c>
      <c r="AE29" s="4">
        <f t="shared" si="6"/>
        <v>0</v>
      </c>
      <c r="AF29" s="4">
        <f t="shared" si="7"/>
        <v>0</v>
      </c>
      <c r="AG29" s="4">
        <f t="shared" si="8"/>
        <v>0.71</v>
      </c>
      <c r="AH29" s="4">
        <f t="shared" si="9"/>
        <v>0.94</v>
      </c>
      <c r="AI29" s="8">
        <f t="shared" si="10"/>
        <v>0.85199999999999998</v>
      </c>
      <c r="AJ29" s="8">
        <f t="shared" si="11"/>
        <v>1.1279999999999999</v>
      </c>
      <c r="AK29" s="8">
        <f t="shared" si="12"/>
        <v>0.72615968478812642</v>
      </c>
      <c r="AL29" s="8">
        <f t="shared" si="13"/>
        <v>0.91472088969194165</v>
      </c>
      <c r="AM29" s="8">
        <f t="shared" si="14"/>
        <v>0.71665866739007955</v>
      </c>
      <c r="AN29" s="8">
        <f t="shared" si="15"/>
        <v>0.93633352400462933</v>
      </c>
    </row>
    <row r="30" spans="1:40" s="36" customFormat="1" x14ac:dyDescent="0.25">
      <c r="A30" s="33" t="s">
        <v>33</v>
      </c>
      <c r="B30" s="34">
        <v>64.039000000000001</v>
      </c>
      <c r="C30" s="34">
        <v>43.48</v>
      </c>
      <c r="D30" s="34"/>
      <c r="E30" s="34">
        <v>50.304000000000002</v>
      </c>
      <c r="F30" s="34">
        <v>116.218</v>
      </c>
      <c r="G30" s="34"/>
      <c r="H30" s="34"/>
      <c r="I30" s="34">
        <v>1.1399999999999999</v>
      </c>
      <c r="J30" s="34">
        <v>1.29</v>
      </c>
      <c r="K30" s="34">
        <v>1.1399999999999999</v>
      </c>
      <c r="L30" s="34">
        <v>2</v>
      </c>
      <c r="M30" s="34">
        <v>1.3680000000000001</v>
      </c>
      <c r="N30" s="34">
        <v>1.548</v>
      </c>
      <c r="O30" s="34">
        <v>1.3680000000000001</v>
      </c>
      <c r="P30" s="34">
        <v>2.4</v>
      </c>
      <c r="Q30" s="34">
        <v>72.759</v>
      </c>
      <c r="R30" s="34">
        <v>56.183</v>
      </c>
      <c r="S30" s="34"/>
      <c r="T30" s="34">
        <v>57.56</v>
      </c>
      <c r="U30" s="34">
        <v>232.012</v>
      </c>
      <c r="V30" s="34"/>
      <c r="W30" s="34"/>
      <c r="X30" s="34"/>
      <c r="Y30" s="34"/>
      <c r="Z30" s="34"/>
      <c r="AA30" s="34"/>
      <c r="AB30" s="34"/>
      <c r="AC30" s="34">
        <v>0</v>
      </c>
      <c r="AD30" s="34">
        <v>0</v>
      </c>
      <c r="AE30" s="34">
        <v>0</v>
      </c>
      <c r="AF30" s="34">
        <v>0</v>
      </c>
      <c r="AG30" s="4">
        <f t="shared" si="8"/>
        <v>1.1399999999999999</v>
      </c>
      <c r="AH30" s="4">
        <f t="shared" si="9"/>
        <v>1.1399999999999999</v>
      </c>
      <c r="AI30" s="8">
        <f t="shared" si="10"/>
        <v>1.3679999999999999</v>
      </c>
      <c r="AJ30" s="8">
        <f t="shared" si="11"/>
        <v>1.3679999999999999</v>
      </c>
      <c r="AK30" s="35">
        <f t="shared" si="12"/>
        <v>1.1361670232202252</v>
      </c>
      <c r="AL30" s="35">
        <f t="shared" si="13"/>
        <v>1.1442430025445292</v>
      </c>
      <c r="AM30" s="35">
        <f t="shared" si="14"/>
        <v>1.2921573137074518</v>
      </c>
      <c r="AN30" s="35">
        <f t="shared" si="15"/>
        <v>1.9963516839043864</v>
      </c>
    </row>
    <row r="31" spans="1:40" x14ac:dyDescent="0.25">
      <c r="A31" s="12" t="s">
        <v>34</v>
      </c>
      <c r="B31" s="4">
        <v>279.01499999999999</v>
      </c>
      <c r="C31" s="4">
        <v>35.755000000000003</v>
      </c>
      <c r="D31" s="4">
        <v>0</v>
      </c>
      <c r="E31" s="4">
        <v>278.822</v>
      </c>
      <c r="F31" s="4">
        <v>89.075999999999993</v>
      </c>
      <c r="G31" s="4">
        <v>0</v>
      </c>
      <c r="H31" s="4">
        <v>331.53100000000001</v>
      </c>
      <c r="I31" s="4">
        <v>0.77</v>
      </c>
      <c r="J31" s="4">
        <v>0.89</v>
      </c>
      <c r="K31" s="4">
        <v>0.59</v>
      </c>
      <c r="L31" s="4">
        <v>0.75</v>
      </c>
      <c r="M31" s="4">
        <v>0.92400000000000004</v>
      </c>
      <c r="N31" s="4">
        <v>1.0680000000000001</v>
      </c>
      <c r="O31" s="4">
        <v>0.70799999999999996</v>
      </c>
      <c r="P31" s="4">
        <v>0.9</v>
      </c>
      <c r="Q31" s="4">
        <v>212.327</v>
      </c>
      <c r="R31" s="4">
        <v>31.821999999999999</v>
      </c>
      <c r="S31" s="4">
        <v>0</v>
      </c>
      <c r="T31" s="4">
        <v>162.58099999999999</v>
      </c>
      <c r="U31" s="4">
        <v>76.38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f t="shared" si="4"/>
        <v>0</v>
      </c>
      <c r="AD31" s="4">
        <f t="shared" si="5"/>
        <v>0</v>
      </c>
      <c r="AE31" s="4">
        <f t="shared" si="6"/>
        <v>0</v>
      </c>
      <c r="AF31" s="4">
        <f t="shared" si="7"/>
        <v>0</v>
      </c>
      <c r="AG31" s="4">
        <f t="shared" si="8"/>
        <v>0.77</v>
      </c>
      <c r="AH31" s="4">
        <f t="shared" si="9"/>
        <v>0.59</v>
      </c>
      <c r="AI31" s="8">
        <f t="shared" si="10"/>
        <v>0.92399999999999993</v>
      </c>
      <c r="AJ31" s="8">
        <f t="shared" si="11"/>
        <v>0.70799999999999996</v>
      </c>
      <c r="AK31" s="8">
        <f t="shared" si="12"/>
        <v>0.76098776051466765</v>
      </c>
      <c r="AL31" s="8">
        <f t="shared" si="13"/>
        <v>0.58309961193879967</v>
      </c>
      <c r="AM31" s="8">
        <f t="shared" si="14"/>
        <v>0.89000139840581727</v>
      </c>
      <c r="AN31" s="8">
        <f t="shared" si="15"/>
        <v>0.85747002559612018</v>
      </c>
    </row>
    <row r="32" spans="1:40" x14ac:dyDescent="0.25">
      <c r="A32" s="12" t="s">
        <v>35</v>
      </c>
      <c r="B32" s="4">
        <v>85.986000000000004</v>
      </c>
      <c r="C32" s="4">
        <v>22.3</v>
      </c>
      <c r="D32" s="4">
        <v>0</v>
      </c>
      <c r="E32" s="4">
        <v>74.53</v>
      </c>
      <c r="F32" s="4">
        <v>21.016999999999999</v>
      </c>
      <c r="G32" s="4">
        <v>0</v>
      </c>
      <c r="H32" s="4">
        <v>87.019000000000005</v>
      </c>
      <c r="I32" s="4">
        <v>0.89</v>
      </c>
      <c r="J32" s="4">
        <v>1.69</v>
      </c>
      <c r="K32" s="4">
        <v>1.32</v>
      </c>
      <c r="L32" s="4">
        <v>2.5299999999999998</v>
      </c>
      <c r="M32" s="4">
        <v>1.0680000000000001</v>
      </c>
      <c r="N32" s="4">
        <v>2.028</v>
      </c>
      <c r="O32" s="4">
        <v>1.5840000000000001</v>
      </c>
      <c r="P32" s="4">
        <v>3.036</v>
      </c>
      <c r="Q32" s="4">
        <v>78.753</v>
      </c>
      <c r="R32" s="4">
        <v>34.359000000000002</v>
      </c>
      <c r="S32" s="4"/>
      <c r="T32" s="4">
        <v>101.633</v>
      </c>
      <c r="U32" s="4">
        <v>48.17</v>
      </c>
      <c r="V32" s="4"/>
      <c r="W32" s="4"/>
      <c r="X32" s="4"/>
      <c r="Y32" s="4"/>
      <c r="Z32" s="4"/>
      <c r="AA32" s="4"/>
      <c r="AB32" s="4"/>
      <c r="AC32" s="4">
        <f t="shared" si="4"/>
        <v>0</v>
      </c>
      <c r="AD32" s="4">
        <f t="shared" si="5"/>
        <v>0</v>
      </c>
      <c r="AE32" s="4">
        <f t="shared" si="6"/>
        <v>0</v>
      </c>
      <c r="AF32" s="4">
        <f t="shared" si="7"/>
        <v>0</v>
      </c>
      <c r="AG32" s="4">
        <f t="shared" si="8"/>
        <v>0.89</v>
      </c>
      <c r="AH32" s="4">
        <f t="shared" si="9"/>
        <v>1.32</v>
      </c>
      <c r="AI32" s="8">
        <f t="shared" si="10"/>
        <v>1.0680000000000001</v>
      </c>
      <c r="AJ32" s="8">
        <f t="shared" si="11"/>
        <v>1.5840000000000001</v>
      </c>
      <c r="AK32" s="8">
        <f t="shared" si="12"/>
        <v>0.91588165515316444</v>
      </c>
      <c r="AL32" s="8">
        <f t="shared" si="13"/>
        <v>1.3636522205823158</v>
      </c>
      <c r="AM32" s="8">
        <f t="shared" si="14"/>
        <v>1.540762331838565</v>
      </c>
      <c r="AN32" s="8">
        <f t="shared" si="15"/>
        <v>2.2919541323690349</v>
      </c>
    </row>
    <row r="33" spans="1:40" s="36" customFormat="1" x14ac:dyDescent="0.25">
      <c r="A33" s="33" t="s">
        <v>36</v>
      </c>
      <c r="B33" s="34">
        <v>6860</v>
      </c>
      <c r="C33" s="34">
        <v>2735</v>
      </c>
      <c r="D33" s="34">
        <v>0</v>
      </c>
      <c r="E33" s="34">
        <v>6832</v>
      </c>
      <c r="F33" s="34">
        <v>5116</v>
      </c>
      <c r="G33" s="34">
        <v>0</v>
      </c>
      <c r="H33" s="34">
        <v>10903</v>
      </c>
      <c r="I33" s="34">
        <v>0.95</v>
      </c>
      <c r="J33" s="34">
        <v>2.3199999999999998</v>
      </c>
      <c r="K33" s="34">
        <v>0.78</v>
      </c>
      <c r="L33" s="34">
        <v>1.72</v>
      </c>
      <c r="M33" s="34">
        <v>1.1399999999999999</v>
      </c>
      <c r="N33" s="34">
        <v>2.78</v>
      </c>
      <c r="O33" s="34">
        <v>0.94</v>
      </c>
      <c r="P33" s="34">
        <v>2.06</v>
      </c>
      <c r="Q33" s="34">
        <v>6517</v>
      </c>
      <c r="R33" s="34">
        <v>5806</v>
      </c>
      <c r="S33" s="34">
        <v>0</v>
      </c>
      <c r="T33" s="34">
        <v>5329</v>
      </c>
      <c r="U33" s="34">
        <v>7493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f t="shared" si="4"/>
        <v>0</v>
      </c>
      <c r="AD33" s="34">
        <f t="shared" si="5"/>
        <v>0</v>
      </c>
      <c r="AE33" s="34">
        <f t="shared" si="6"/>
        <v>0</v>
      </c>
      <c r="AF33" s="34">
        <f t="shared" si="7"/>
        <v>0</v>
      </c>
      <c r="AG33" s="4">
        <f t="shared" si="8"/>
        <v>0.95</v>
      </c>
      <c r="AH33" s="4">
        <f t="shared" si="9"/>
        <v>0.78</v>
      </c>
      <c r="AI33" s="8">
        <f t="shared" si="10"/>
        <v>1.1399999999999999</v>
      </c>
      <c r="AJ33" s="8">
        <f t="shared" si="11"/>
        <v>0.93599999999999994</v>
      </c>
      <c r="AK33" s="35">
        <f t="shared" si="12"/>
        <v>0.95</v>
      </c>
      <c r="AL33" s="35">
        <f t="shared" si="13"/>
        <v>0.78000585480093676</v>
      </c>
      <c r="AM33" s="35">
        <f t="shared" si="14"/>
        <v>2.122851919561243</v>
      </c>
      <c r="AN33" s="35">
        <f t="shared" si="15"/>
        <v>1.4646207974980454</v>
      </c>
    </row>
    <row r="34" spans="1:40" x14ac:dyDescent="0.25">
      <c r="A34" s="12" t="s">
        <v>37</v>
      </c>
      <c r="B34" s="4">
        <v>63.982999999999997</v>
      </c>
      <c r="C34" s="4">
        <v>39.924999999999997</v>
      </c>
      <c r="D34" s="4">
        <v>0</v>
      </c>
      <c r="E34" s="4">
        <v>56.715000000000003</v>
      </c>
      <c r="F34" s="4">
        <v>39.075000000000003</v>
      </c>
      <c r="G34" s="4">
        <v>0</v>
      </c>
      <c r="H34" s="4"/>
      <c r="I34" s="4">
        <v>0.89</v>
      </c>
      <c r="J34" s="4">
        <v>1.05</v>
      </c>
      <c r="K34" s="4">
        <v>1.1299999999999999</v>
      </c>
      <c r="L34" s="4">
        <v>1.33</v>
      </c>
      <c r="M34" s="4">
        <v>1.07</v>
      </c>
      <c r="N34" s="4">
        <v>1.26</v>
      </c>
      <c r="O34" s="4">
        <v>1.35</v>
      </c>
      <c r="P34" s="4">
        <v>1.59</v>
      </c>
      <c r="Q34" s="4">
        <v>57.072000000000003</v>
      </c>
      <c r="R34" s="4">
        <v>41.920999999999999</v>
      </c>
      <c r="S34" s="4">
        <v>0</v>
      </c>
      <c r="T34" s="4">
        <v>63.807000000000002</v>
      </c>
      <c r="U34" s="4">
        <v>51.774999999999999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f t="shared" si="4"/>
        <v>0</v>
      </c>
      <c r="AD34" s="4">
        <f t="shared" si="5"/>
        <v>0</v>
      </c>
      <c r="AE34" s="4">
        <f t="shared" si="6"/>
        <v>0</v>
      </c>
      <c r="AF34" s="4">
        <f t="shared" si="7"/>
        <v>0</v>
      </c>
      <c r="AG34" s="4">
        <f t="shared" si="8"/>
        <v>0.89</v>
      </c>
      <c r="AH34" s="4">
        <f t="shared" si="9"/>
        <v>1.1299999999999999</v>
      </c>
      <c r="AI34" s="8">
        <f t="shared" si="10"/>
        <v>1.0680000000000001</v>
      </c>
      <c r="AJ34" s="8">
        <f t="shared" si="11"/>
        <v>1.3559999999999999</v>
      </c>
      <c r="AK34" s="8">
        <f t="shared" si="12"/>
        <v>0.89198693402935159</v>
      </c>
      <c r="AL34" s="8">
        <f t="shared" si="13"/>
        <v>1.125046284051838</v>
      </c>
      <c r="AM34" s="8">
        <f t="shared" si="14"/>
        <v>1.0499937382592361</v>
      </c>
      <c r="AN34" s="8">
        <f t="shared" si="15"/>
        <v>1.3250159948816378</v>
      </c>
    </row>
    <row r="35" spans="1:40" x14ac:dyDescent="0.25">
      <c r="A35" s="12" t="s">
        <v>38</v>
      </c>
      <c r="B35" s="7">
        <v>1423.1279999999999</v>
      </c>
      <c r="C35" s="4">
        <v>744.68799999999999</v>
      </c>
      <c r="D35" s="4">
        <v>0</v>
      </c>
      <c r="E35" s="4">
        <v>1425.3440000000001</v>
      </c>
      <c r="F35" s="4">
        <v>959.87400000000002</v>
      </c>
      <c r="G35" s="4">
        <v>0</v>
      </c>
      <c r="H35" s="4">
        <v>1802.748</v>
      </c>
      <c r="I35" s="4">
        <v>0.57999999999999996</v>
      </c>
      <c r="J35" s="4">
        <v>0.57999999999999996</v>
      </c>
      <c r="K35" s="4">
        <v>1</v>
      </c>
      <c r="L35" s="4">
        <v>1</v>
      </c>
      <c r="M35" s="4">
        <v>0.69599999999999995</v>
      </c>
      <c r="N35" s="4">
        <v>0.69599999999999995</v>
      </c>
      <c r="O35" s="4">
        <v>1.2</v>
      </c>
      <c r="P35" s="4">
        <v>1.2</v>
      </c>
      <c r="Q35" s="4">
        <v>826.00599999999997</v>
      </c>
      <c r="R35" s="4">
        <v>432.24200000000002</v>
      </c>
      <c r="S35" s="4">
        <v>0</v>
      </c>
      <c r="T35" s="4">
        <v>1425.355</v>
      </c>
      <c r="U35" s="4">
        <v>1272.337</v>
      </c>
      <c r="V35" s="4"/>
      <c r="W35" s="4"/>
      <c r="X35" s="4"/>
      <c r="Y35" s="4"/>
      <c r="Z35" s="4"/>
      <c r="AA35" s="4"/>
      <c r="AB35" s="4"/>
      <c r="AC35" s="4">
        <f t="shared" si="4"/>
        <v>0</v>
      </c>
      <c r="AD35" s="4">
        <f t="shared" si="5"/>
        <v>0</v>
      </c>
      <c r="AE35" s="4">
        <f t="shared" si="6"/>
        <v>0</v>
      </c>
      <c r="AF35" s="4">
        <f t="shared" si="7"/>
        <v>0</v>
      </c>
      <c r="AG35" s="4">
        <f t="shared" si="8"/>
        <v>0.57999999999999996</v>
      </c>
      <c r="AH35" s="4">
        <f t="shared" si="9"/>
        <v>1</v>
      </c>
      <c r="AI35" s="8">
        <f t="shared" si="10"/>
        <v>0.69599999999999995</v>
      </c>
      <c r="AJ35" s="8">
        <f t="shared" si="11"/>
        <v>1.2</v>
      </c>
      <c r="AK35" s="8">
        <f t="shared" si="12"/>
        <v>0.58041581642691309</v>
      </c>
      <c r="AL35" s="8">
        <f t="shared" si="13"/>
        <v>1.0000077174352295</v>
      </c>
      <c r="AM35" s="8">
        <f t="shared" si="14"/>
        <v>0.58043368497948133</v>
      </c>
      <c r="AN35" s="8">
        <f t="shared" si="15"/>
        <v>1.3255250168251249</v>
      </c>
    </row>
    <row r="36" spans="1:40" s="36" customFormat="1" x14ac:dyDescent="0.25">
      <c r="A36" s="33" t="s">
        <v>39</v>
      </c>
      <c r="B36" s="34">
        <v>20.646000000000001</v>
      </c>
      <c r="C36" s="34">
        <v>6.5039999999999996</v>
      </c>
      <c r="D36" s="34">
        <v>0</v>
      </c>
      <c r="E36" s="34">
        <v>19.945</v>
      </c>
      <c r="F36" s="34">
        <v>6.3179999999999996</v>
      </c>
      <c r="G36" s="34">
        <v>0</v>
      </c>
      <c r="H36" s="34"/>
      <c r="I36" s="34">
        <v>0.70399999999999996</v>
      </c>
      <c r="J36" s="34">
        <v>0.70399999999999996</v>
      </c>
      <c r="K36" s="34">
        <v>1.3540000000000001</v>
      </c>
      <c r="L36" s="34">
        <v>1.3540000000000001</v>
      </c>
      <c r="M36" s="34">
        <v>0.84</v>
      </c>
      <c r="N36" s="34">
        <v>0.84</v>
      </c>
      <c r="O36" s="34">
        <v>1.62</v>
      </c>
      <c r="P36" s="34">
        <v>1.62</v>
      </c>
      <c r="Q36" s="34">
        <v>14.535</v>
      </c>
      <c r="R36" s="34">
        <v>4.5789999999999997</v>
      </c>
      <c r="S36" s="34">
        <v>0</v>
      </c>
      <c r="T36" s="34">
        <v>27.006</v>
      </c>
      <c r="U36" s="34">
        <v>8.5540000000000003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f t="shared" si="4"/>
        <v>0</v>
      </c>
      <c r="AD36" s="34">
        <f t="shared" si="5"/>
        <v>0</v>
      </c>
      <c r="AE36" s="34">
        <f t="shared" si="6"/>
        <v>0</v>
      </c>
      <c r="AF36" s="34">
        <f t="shared" si="7"/>
        <v>0</v>
      </c>
      <c r="AG36" s="4">
        <f t="shared" si="8"/>
        <v>0.70399999999999996</v>
      </c>
      <c r="AH36" s="4">
        <f t="shared" si="9"/>
        <v>1.3540000000000001</v>
      </c>
      <c r="AI36" s="8">
        <f t="shared" si="10"/>
        <v>0.84479999999999988</v>
      </c>
      <c r="AJ36" s="8">
        <f t="shared" si="11"/>
        <v>1.6248</v>
      </c>
      <c r="AK36" s="35">
        <f t="shared" si="12"/>
        <v>0.70401046207497819</v>
      </c>
      <c r="AL36" s="35">
        <f t="shared" si="13"/>
        <v>1.3540235648032088</v>
      </c>
      <c r="AM36" s="35">
        <f t="shared" si="14"/>
        <v>0.70402829028290281</v>
      </c>
      <c r="AN36" s="35">
        <f t="shared" si="15"/>
        <v>1.3539094650205763</v>
      </c>
    </row>
    <row r="37" spans="1:40" x14ac:dyDescent="0.25">
      <c r="A37" s="12" t="s">
        <v>40</v>
      </c>
      <c r="B37" s="4">
        <v>69.224000000000004</v>
      </c>
      <c r="C37" s="4">
        <v>16.905999999999999</v>
      </c>
      <c r="D37" s="4">
        <v>3.0870000000000002</v>
      </c>
      <c r="E37" s="4">
        <v>75.018000000000001</v>
      </c>
      <c r="F37" s="4">
        <v>16.988</v>
      </c>
      <c r="G37" s="4">
        <v>17.923999999999999</v>
      </c>
      <c r="H37" s="4"/>
      <c r="I37" s="4">
        <v>0.80400000000000005</v>
      </c>
      <c r="J37" s="4">
        <v>0.96299999999999997</v>
      </c>
      <c r="K37" s="4">
        <v>0.90300000000000002</v>
      </c>
      <c r="L37" s="4">
        <v>1.052</v>
      </c>
      <c r="M37" s="4">
        <v>0.96499999999999997</v>
      </c>
      <c r="N37" s="4">
        <v>1.1559999999999999</v>
      </c>
      <c r="O37" s="4">
        <v>1.0840000000000001</v>
      </c>
      <c r="P37" s="4">
        <v>1.262</v>
      </c>
      <c r="Q37" s="4">
        <v>55.219000000000001</v>
      </c>
      <c r="R37" s="4">
        <v>16.114000000000001</v>
      </c>
      <c r="S37" s="4">
        <v>2.863</v>
      </c>
      <c r="T37" s="4">
        <v>67.652000000000001</v>
      </c>
      <c r="U37" s="4">
        <v>17.904</v>
      </c>
      <c r="V37" s="4">
        <v>18.876999999999999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f t="shared" si="4"/>
        <v>0</v>
      </c>
      <c r="AD37" s="4">
        <f t="shared" si="5"/>
        <v>0</v>
      </c>
      <c r="AE37" s="4">
        <f t="shared" si="6"/>
        <v>0</v>
      </c>
      <c r="AF37" s="4">
        <f t="shared" si="7"/>
        <v>0</v>
      </c>
      <c r="AG37" s="4">
        <f t="shared" si="8"/>
        <v>0.80400000000000005</v>
      </c>
      <c r="AH37" s="4">
        <f t="shared" si="9"/>
        <v>0.90300000000000002</v>
      </c>
      <c r="AI37" s="8">
        <f t="shared" si="10"/>
        <v>0.96479999999999999</v>
      </c>
      <c r="AJ37" s="8">
        <f t="shared" si="11"/>
        <v>1.0835999999999999</v>
      </c>
      <c r="AK37" s="8">
        <f t="shared" si="12"/>
        <v>0.79768577372009708</v>
      </c>
      <c r="AL37" s="8">
        <f t="shared" si="13"/>
        <v>0.90181023221093604</v>
      </c>
      <c r="AM37" s="8">
        <f t="shared" si="14"/>
        <v>0.95315272684254126</v>
      </c>
      <c r="AN37" s="8">
        <f t="shared" si="15"/>
        <v>1.0535346012832263</v>
      </c>
    </row>
    <row r="38" spans="1:40" x14ac:dyDescent="0.25">
      <c r="A38" s="12" t="s">
        <v>41</v>
      </c>
      <c r="B38" s="4">
        <v>122.01300000000001</v>
      </c>
      <c r="C38" s="4">
        <v>34.591000000000001</v>
      </c>
      <c r="D38" s="4">
        <v>0</v>
      </c>
      <c r="E38" s="4">
        <v>118.628</v>
      </c>
      <c r="F38" s="4">
        <v>52.676000000000002</v>
      </c>
      <c r="G38" s="4">
        <v>0</v>
      </c>
      <c r="H38" s="4"/>
      <c r="I38" s="4">
        <v>1.01</v>
      </c>
      <c r="J38" s="4">
        <v>1.01</v>
      </c>
      <c r="K38" s="4">
        <v>1.18</v>
      </c>
      <c r="L38" s="4">
        <v>1.18</v>
      </c>
      <c r="M38" s="4">
        <v>1.21</v>
      </c>
      <c r="N38" s="4">
        <v>1.21</v>
      </c>
      <c r="O38" s="4">
        <v>1.42</v>
      </c>
      <c r="P38" s="4">
        <v>1.42</v>
      </c>
      <c r="Q38" s="4">
        <v>122.947</v>
      </c>
      <c r="R38" s="4">
        <v>34.886000000000003</v>
      </c>
      <c r="S38" s="4">
        <v>0</v>
      </c>
      <c r="T38" s="4">
        <v>139.62799999999999</v>
      </c>
      <c r="U38" s="4">
        <v>61.500999999999998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/>
      <c r="AC38" s="4">
        <f t="shared" si="4"/>
        <v>0</v>
      </c>
      <c r="AD38" s="4">
        <f t="shared" si="5"/>
        <v>0</v>
      </c>
      <c r="AE38" s="4">
        <f t="shared" si="6"/>
        <v>0</v>
      </c>
      <c r="AF38" s="4">
        <f t="shared" si="7"/>
        <v>0</v>
      </c>
      <c r="AG38" s="4">
        <f t="shared" si="8"/>
        <v>1.01</v>
      </c>
      <c r="AH38" s="4">
        <f t="shared" si="9"/>
        <v>1.18</v>
      </c>
      <c r="AI38" s="8">
        <f t="shared" si="10"/>
        <v>1.212</v>
      </c>
      <c r="AJ38" s="8">
        <f t="shared" si="11"/>
        <v>1.4159999999999999</v>
      </c>
      <c r="AK38" s="8">
        <f t="shared" si="12"/>
        <v>1.0076549220165065</v>
      </c>
      <c r="AL38" s="8">
        <f t="shared" si="13"/>
        <v>1.1770239741039215</v>
      </c>
      <c r="AM38" s="8">
        <f t="shared" si="14"/>
        <v>1.0085282298863867</v>
      </c>
      <c r="AN38" s="8">
        <f t="shared" si="15"/>
        <v>1.1675336016402156</v>
      </c>
    </row>
    <row r="39" spans="1:40" s="36" customFormat="1" x14ac:dyDescent="0.25">
      <c r="A39" s="33" t="s">
        <v>74</v>
      </c>
      <c r="B39" s="34">
        <v>46.183</v>
      </c>
      <c r="C39" s="34">
        <v>9.1590000000000007</v>
      </c>
      <c r="D39" s="34">
        <v>0</v>
      </c>
      <c r="E39" s="34">
        <v>44.947000000000003</v>
      </c>
      <c r="F39" s="34">
        <v>7.9569999999999999</v>
      </c>
      <c r="G39" s="34">
        <v>0</v>
      </c>
      <c r="H39" s="34"/>
      <c r="I39" s="34">
        <v>0.88</v>
      </c>
      <c r="J39" s="34">
        <v>0.88</v>
      </c>
      <c r="K39" s="34">
        <v>1.91</v>
      </c>
      <c r="L39" s="34">
        <v>1.91</v>
      </c>
      <c r="M39" s="34">
        <v>1.0551999999999999</v>
      </c>
      <c r="N39" s="34">
        <v>1.0551999999999999</v>
      </c>
      <c r="O39" s="34">
        <v>2.2978999999999998</v>
      </c>
      <c r="P39" s="34">
        <v>2.2978999999999998</v>
      </c>
      <c r="Q39" s="34">
        <v>40.640999999999998</v>
      </c>
      <c r="R39" s="34">
        <v>8.06</v>
      </c>
      <c r="S39" s="34">
        <v>0</v>
      </c>
      <c r="T39" s="34">
        <v>85.849000000000004</v>
      </c>
      <c r="U39" s="34">
        <v>15.198</v>
      </c>
      <c r="V39" s="34">
        <v>0</v>
      </c>
      <c r="W39" s="34"/>
      <c r="X39" s="34"/>
      <c r="Y39" s="34"/>
      <c r="Z39" s="34"/>
      <c r="AA39" s="34"/>
      <c r="AB39" s="34"/>
      <c r="AC39" s="34">
        <f t="shared" si="4"/>
        <v>0</v>
      </c>
      <c r="AD39" s="34">
        <f t="shared" si="5"/>
        <v>0</v>
      </c>
      <c r="AE39" s="34">
        <f t="shared" si="6"/>
        <v>0</v>
      </c>
      <c r="AF39" s="34">
        <f t="shared" si="7"/>
        <v>0</v>
      </c>
      <c r="AG39" s="4">
        <f t="shared" si="8"/>
        <v>0.88</v>
      </c>
      <c r="AH39" s="4">
        <f t="shared" si="9"/>
        <v>1.91</v>
      </c>
      <c r="AI39" s="8">
        <f t="shared" si="10"/>
        <v>1.056</v>
      </c>
      <c r="AJ39" s="8">
        <f t="shared" si="11"/>
        <v>2.2919999999999998</v>
      </c>
      <c r="AK39" s="35">
        <f t="shared" si="12"/>
        <v>0.87999913388043216</v>
      </c>
      <c r="AL39" s="35">
        <f t="shared" si="13"/>
        <v>1.9100051171379624</v>
      </c>
      <c r="AM39" s="35">
        <f t="shared" si="14"/>
        <v>0.88000873457801065</v>
      </c>
      <c r="AN39" s="35">
        <f t="shared" si="15"/>
        <v>1.9100163378157597</v>
      </c>
    </row>
    <row r="40" spans="1:40" x14ac:dyDescent="0.25">
      <c r="A40" s="12" t="s">
        <v>43</v>
      </c>
      <c r="B40" s="4">
        <v>25.544</v>
      </c>
      <c r="C40" s="4">
        <v>8.86</v>
      </c>
      <c r="D40" s="4">
        <v>0</v>
      </c>
      <c r="E40" s="4">
        <v>24.933</v>
      </c>
      <c r="F40" s="4">
        <v>10.736000000000001</v>
      </c>
      <c r="G40" s="4">
        <v>0</v>
      </c>
      <c r="H40" s="4"/>
      <c r="I40" s="4">
        <v>0.77</v>
      </c>
      <c r="J40" s="4">
        <v>0.77</v>
      </c>
      <c r="K40" s="4">
        <v>0.95</v>
      </c>
      <c r="L40" s="4">
        <v>0.95</v>
      </c>
      <c r="M40" s="4">
        <v>0.92</v>
      </c>
      <c r="N40" s="4">
        <v>0.92</v>
      </c>
      <c r="O40" s="4">
        <v>1.1399999999999999</v>
      </c>
      <c r="P40" s="4">
        <v>1.1399999999999999</v>
      </c>
      <c r="Q40" s="4">
        <v>19.747</v>
      </c>
      <c r="R40" s="4">
        <v>6.851</v>
      </c>
      <c r="S40" s="4">
        <v>0</v>
      </c>
      <c r="T40" s="4">
        <v>23.736000000000001</v>
      </c>
      <c r="U40" s="4">
        <v>10.506</v>
      </c>
      <c r="V40" s="4">
        <v>0</v>
      </c>
      <c r="W40" s="4"/>
      <c r="X40" s="4"/>
      <c r="Y40" s="4"/>
      <c r="Z40" s="4"/>
      <c r="AA40" s="4"/>
      <c r="AB40" s="4"/>
      <c r="AC40" s="4">
        <f t="shared" si="4"/>
        <v>0</v>
      </c>
      <c r="AD40" s="4">
        <f t="shared" si="5"/>
        <v>0</v>
      </c>
      <c r="AE40" s="4">
        <f t="shared" si="6"/>
        <v>0</v>
      </c>
      <c r="AF40" s="4">
        <f t="shared" si="7"/>
        <v>0</v>
      </c>
      <c r="AG40" s="4">
        <f t="shared" si="8"/>
        <v>0.77</v>
      </c>
      <c r="AH40" s="4">
        <f t="shared" si="9"/>
        <v>0.95</v>
      </c>
      <c r="AI40" s="8">
        <f t="shared" si="10"/>
        <v>0.92399999999999993</v>
      </c>
      <c r="AJ40" s="8">
        <f t="shared" si="11"/>
        <v>1.1399999999999999</v>
      </c>
      <c r="AK40" s="8">
        <f t="shared" si="12"/>
        <v>0.7730582524271844</v>
      </c>
      <c r="AL40" s="8">
        <f t="shared" si="13"/>
        <v>0.9519913367825773</v>
      </c>
      <c r="AM40" s="8">
        <f t="shared" si="14"/>
        <v>0.77325056433408579</v>
      </c>
      <c r="AN40" s="8">
        <f t="shared" si="15"/>
        <v>0.97857675111773468</v>
      </c>
    </row>
    <row r="41" spans="1:40" x14ac:dyDescent="0.25">
      <c r="A41" s="12" t="s">
        <v>44</v>
      </c>
      <c r="B41" s="4">
        <v>6.14</v>
      </c>
      <c r="C41" s="4">
        <v>1.3240000000000001</v>
      </c>
      <c r="D41" s="4">
        <v>2.9000000000000001E-2</v>
      </c>
      <c r="E41" s="4">
        <v>2.3650000000000002</v>
      </c>
      <c r="F41" s="4">
        <v>5.2249999999999996</v>
      </c>
      <c r="G41" s="4">
        <v>0</v>
      </c>
      <c r="H41" s="4"/>
      <c r="I41" s="4">
        <v>0.93</v>
      </c>
      <c r="J41" s="4">
        <v>0.93</v>
      </c>
      <c r="K41" s="4">
        <v>1.65</v>
      </c>
      <c r="L41" s="4">
        <v>1.65</v>
      </c>
      <c r="M41" s="4">
        <v>1.1160000000000001</v>
      </c>
      <c r="N41" s="4">
        <v>1.1160000000000001</v>
      </c>
      <c r="O41" s="4">
        <v>1.98</v>
      </c>
      <c r="P41" s="4">
        <v>1.98</v>
      </c>
      <c r="Q41" s="4">
        <v>5.7110000000000003</v>
      </c>
      <c r="R41" s="4">
        <v>1.2310000000000001</v>
      </c>
      <c r="S41" s="4">
        <v>2.7E-2</v>
      </c>
      <c r="T41" s="4">
        <v>3.9020000000000001</v>
      </c>
      <c r="U41" s="4">
        <v>8.6210000000000004</v>
      </c>
      <c r="V41" s="4">
        <v>0</v>
      </c>
      <c r="W41" s="13">
        <v>7.0170000000000003</v>
      </c>
      <c r="X41" s="4">
        <v>6.7000000000000004E-2</v>
      </c>
      <c r="Y41" s="4">
        <v>3.0000000000000001E-3</v>
      </c>
      <c r="Z41" s="4">
        <v>2.6960000000000002</v>
      </c>
      <c r="AA41" s="4">
        <v>0.315</v>
      </c>
      <c r="AB41" s="4">
        <v>0</v>
      </c>
      <c r="AC41" s="4">
        <f t="shared" si="4"/>
        <v>1.1428338762214985</v>
      </c>
      <c r="AD41" s="4">
        <f t="shared" si="5"/>
        <v>1.1399577167019028</v>
      </c>
      <c r="AE41" s="4">
        <f t="shared" si="6"/>
        <v>5.1736881005173693E-2</v>
      </c>
      <c r="AF41" s="4">
        <f t="shared" si="7"/>
        <v>6.0287081339712924E-2</v>
      </c>
      <c r="AG41" s="4">
        <f t="shared" si="8"/>
        <v>2.0728338762214986</v>
      </c>
      <c r="AH41" s="4">
        <f t="shared" si="9"/>
        <v>2.7899577167019025</v>
      </c>
      <c r="AI41" s="8">
        <f t="shared" si="10"/>
        <v>2.4874006514657983</v>
      </c>
      <c r="AJ41" s="8">
        <f t="shared" si="11"/>
        <v>3.3479492600422831</v>
      </c>
      <c r="AK41" s="8">
        <f t="shared" si="12"/>
        <v>2.0729641693811081</v>
      </c>
      <c r="AL41" s="8">
        <f t="shared" si="13"/>
        <v>2.7898520084566596</v>
      </c>
      <c r="AM41" s="8">
        <f t="shared" si="14"/>
        <v>0.98036253776435045</v>
      </c>
      <c r="AN41" s="8">
        <f t="shared" si="15"/>
        <v>1.7102392344497608</v>
      </c>
    </row>
    <row r="42" spans="1:40" s="36" customFormat="1" x14ac:dyDescent="0.25">
      <c r="A42" s="33" t="s">
        <v>77</v>
      </c>
      <c r="B42" s="34">
        <v>274.10300000000001</v>
      </c>
      <c r="C42" s="34">
        <v>56.46</v>
      </c>
      <c r="D42" s="34">
        <v>0</v>
      </c>
      <c r="E42" s="34">
        <v>267.08100000000002</v>
      </c>
      <c r="F42" s="34">
        <v>65.215000000000003</v>
      </c>
      <c r="G42" s="34">
        <v>0</v>
      </c>
      <c r="H42" s="34"/>
      <c r="I42" s="34">
        <v>1.25</v>
      </c>
      <c r="J42" s="34">
        <v>1.47</v>
      </c>
      <c r="K42" s="34">
        <v>1.95</v>
      </c>
      <c r="L42" s="34">
        <v>2.2000000000000002</v>
      </c>
      <c r="M42" s="34">
        <v>1.5</v>
      </c>
      <c r="N42" s="34">
        <v>1.76</v>
      </c>
      <c r="O42" s="34">
        <v>2.34</v>
      </c>
      <c r="P42" s="34">
        <v>2.64</v>
      </c>
      <c r="Q42" s="34">
        <v>343.35399999999998</v>
      </c>
      <c r="R42" s="34">
        <v>92.013000000000005</v>
      </c>
      <c r="S42" s="34">
        <v>0</v>
      </c>
      <c r="T42" s="34">
        <v>495.00299999999999</v>
      </c>
      <c r="U42" s="34">
        <v>120.42400000000001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f t="shared" si="4"/>
        <v>0</v>
      </c>
      <c r="AD42" s="34">
        <f t="shared" si="5"/>
        <v>0</v>
      </c>
      <c r="AE42" s="34">
        <f t="shared" si="6"/>
        <v>0</v>
      </c>
      <c r="AF42" s="34">
        <f t="shared" si="7"/>
        <v>0</v>
      </c>
      <c r="AG42" s="4">
        <f t="shared" si="8"/>
        <v>1.25</v>
      </c>
      <c r="AH42" s="4">
        <f t="shared" si="9"/>
        <v>1.95</v>
      </c>
      <c r="AI42" s="8">
        <f t="shared" si="10"/>
        <v>1.5</v>
      </c>
      <c r="AJ42" s="8">
        <f t="shared" si="11"/>
        <v>2.34</v>
      </c>
      <c r="AK42" s="35">
        <f t="shared" si="12"/>
        <v>1.2526459031823802</v>
      </c>
      <c r="AL42" s="35">
        <f t="shared" si="13"/>
        <v>1.8533815584036302</v>
      </c>
      <c r="AM42" s="35">
        <f t="shared" si="14"/>
        <v>1.629702444208289</v>
      </c>
      <c r="AN42" s="35">
        <f t="shared" si="15"/>
        <v>1.8465690408648316</v>
      </c>
    </row>
    <row r="43" spans="1:40" x14ac:dyDescent="0.25">
      <c r="A43" s="12" t="s">
        <v>46</v>
      </c>
      <c r="B43" s="4">
        <v>243.86699999999999</v>
      </c>
      <c r="C43" s="4">
        <v>93.9</v>
      </c>
      <c r="D43" s="4">
        <v>0.112</v>
      </c>
      <c r="E43" s="4">
        <v>246.12700000000001</v>
      </c>
      <c r="F43" s="4">
        <v>183.131</v>
      </c>
      <c r="G43" s="4">
        <v>9.6000000000000002E-2</v>
      </c>
      <c r="H43" s="4"/>
      <c r="I43" s="4">
        <v>0.77</v>
      </c>
      <c r="J43" s="4">
        <v>0.77</v>
      </c>
      <c r="K43" s="4">
        <v>0.99</v>
      </c>
      <c r="L43" s="4">
        <v>0.99</v>
      </c>
      <c r="M43" s="4">
        <v>0.92</v>
      </c>
      <c r="N43" s="4">
        <v>0.92</v>
      </c>
      <c r="O43" s="4">
        <v>1.19</v>
      </c>
      <c r="P43" s="4">
        <v>1.19</v>
      </c>
      <c r="Q43" s="4">
        <v>184.74299999999999</v>
      </c>
      <c r="R43" s="4">
        <v>71.406000000000006</v>
      </c>
      <c r="S43" s="4">
        <v>8.5000000000000006E-2</v>
      </c>
      <c r="T43" s="4">
        <v>240.22800000000001</v>
      </c>
      <c r="U43" s="4">
        <v>236.751</v>
      </c>
      <c r="V43" s="4">
        <v>9.4E-2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f t="shared" si="4"/>
        <v>0</v>
      </c>
      <c r="AD43" s="4">
        <f t="shared" si="5"/>
        <v>0</v>
      </c>
      <c r="AE43" s="4">
        <f t="shared" si="6"/>
        <v>0</v>
      </c>
      <c r="AF43" s="4">
        <f t="shared" si="7"/>
        <v>0</v>
      </c>
      <c r="AG43" s="4">
        <f t="shared" si="8"/>
        <v>0.77</v>
      </c>
      <c r="AH43" s="4">
        <f t="shared" si="9"/>
        <v>0.99</v>
      </c>
      <c r="AI43" s="8">
        <f t="shared" si="10"/>
        <v>0.92399999999999993</v>
      </c>
      <c r="AJ43" s="8">
        <f t="shared" si="11"/>
        <v>1.1879999999999999</v>
      </c>
      <c r="AK43" s="8">
        <f t="shared" si="12"/>
        <v>0.75755637294098832</v>
      </c>
      <c r="AL43" s="8">
        <f t="shared" si="13"/>
        <v>0.97603269856618735</v>
      </c>
      <c r="AM43" s="8">
        <f t="shared" si="14"/>
        <v>0.76044728434504794</v>
      </c>
      <c r="AN43" s="8">
        <f t="shared" si="15"/>
        <v>1.2926315444776151</v>
      </c>
    </row>
    <row r="46" spans="1:40" x14ac:dyDescent="0.25">
      <c r="A46" s="11" t="s">
        <v>49</v>
      </c>
    </row>
    <row r="47" spans="1:40" x14ac:dyDescent="0.25">
      <c r="A47" s="11" t="s">
        <v>56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7"/>
  <sheetViews>
    <sheetView zoomScaleNormal="100"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A43" sqref="A43"/>
    </sheetView>
  </sheetViews>
  <sheetFormatPr defaultRowHeight="15" x14ac:dyDescent="0.25"/>
  <cols>
    <col min="1" max="1" width="25.28515625" style="11" customWidth="1"/>
    <col min="2" max="2" width="8.5703125" hidden="1" customWidth="1"/>
    <col min="3" max="12" width="9.140625" hidden="1" customWidth="1"/>
    <col min="13" max="13" width="14.28515625" hidden="1" customWidth="1"/>
    <col min="14" max="14" width="9.140625" hidden="1" customWidth="1"/>
    <col min="15" max="15" width="17" hidden="1" customWidth="1"/>
    <col min="16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6" width="9.140625" hidden="1" customWidth="1"/>
    <col min="37" max="37" width="16.5703125" customWidth="1"/>
  </cols>
  <sheetData>
    <row r="1" spans="1:37" x14ac:dyDescent="0.25">
      <c r="AC1" s="24" t="s">
        <v>66</v>
      </c>
      <c r="AD1" s="25"/>
      <c r="AE1" s="24" t="s">
        <v>66</v>
      </c>
      <c r="AF1" s="25"/>
      <c r="AG1" s="27" t="s">
        <v>62</v>
      </c>
      <c r="AH1" s="28"/>
      <c r="AI1" s="28"/>
      <c r="AJ1" s="29"/>
      <c r="AK1" s="32"/>
    </row>
    <row r="2" spans="1:37" x14ac:dyDescent="0.25">
      <c r="A2" s="6"/>
      <c r="B2" s="45" t="s">
        <v>0</v>
      </c>
      <c r="C2" s="46"/>
      <c r="D2" s="47"/>
      <c r="E2" s="45" t="s">
        <v>4</v>
      </c>
      <c r="F2" s="46"/>
      <c r="G2" s="46"/>
      <c r="H2" s="21"/>
      <c r="I2" s="18" t="s">
        <v>6</v>
      </c>
      <c r="J2" s="19"/>
      <c r="K2" s="22" t="s">
        <v>7</v>
      </c>
      <c r="L2" s="19"/>
      <c r="M2" s="22" t="s">
        <v>8</v>
      </c>
      <c r="N2" s="19"/>
      <c r="O2" s="22" t="s">
        <v>9</v>
      </c>
      <c r="P2" s="19"/>
      <c r="Q2" s="22" t="s">
        <v>60</v>
      </c>
      <c r="R2" s="18"/>
      <c r="S2" s="19"/>
      <c r="T2" s="22" t="s">
        <v>61</v>
      </c>
      <c r="U2" s="18"/>
      <c r="V2" s="19"/>
      <c r="W2" s="22" t="s">
        <v>11</v>
      </c>
      <c r="X2" s="18"/>
      <c r="Y2" s="19"/>
      <c r="Z2" s="48" t="s">
        <v>12</v>
      </c>
      <c r="AA2" s="49"/>
      <c r="AB2" s="50"/>
      <c r="AC2" s="24" t="s">
        <v>57</v>
      </c>
      <c r="AD2" s="25"/>
      <c r="AE2" s="24" t="s">
        <v>59</v>
      </c>
      <c r="AF2" s="25"/>
      <c r="AG2" s="27" t="s">
        <v>57</v>
      </c>
      <c r="AH2" s="29"/>
      <c r="AI2" s="27" t="s">
        <v>59</v>
      </c>
      <c r="AJ2" s="29"/>
      <c r="AK2" s="20" t="s">
        <v>67</v>
      </c>
    </row>
    <row r="3" spans="1:37" ht="21" x14ac:dyDescent="0.35">
      <c r="A3" s="10">
        <v>41455</v>
      </c>
      <c r="B3" s="20" t="s">
        <v>1</v>
      </c>
      <c r="C3" s="20" t="s">
        <v>2</v>
      </c>
      <c r="D3" s="20" t="s">
        <v>3</v>
      </c>
      <c r="E3" s="23" t="s">
        <v>1</v>
      </c>
      <c r="F3" s="23" t="s">
        <v>5</v>
      </c>
      <c r="G3" s="23" t="s">
        <v>3</v>
      </c>
      <c r="H3" s="23" t="s">
        <v>47</v>
      </c>
      <c r="I3" s="20" t="s">
        <v>1</v>
      </c>
      <c r="J3" s="20" t="s">
        <v>2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10</v>
      </c>
      <c r="T3" s="20" t="s">
        <v>1</v>
      </c>
      <c r="U3" s="20" t="s">
        <v>2</v>
      </c>
      <c r="V3" s="20" t="s">
        <v>10</v>
      </c>
      <c r="W3" s="20" t="s">
        <v>1</v>
      </c>
      <c r="X3" s="20" t="s">
        <v>2</v>
      </c>
      <c r="Y3" s="20" t="s">
        <v>10</v>
      </c>
      <c r="Z3" s="20" t="s">
        <v>1</v>
      </c>
      <c r="AA3" s="20" t="s">
        <v>2</v>
      </c>
      <c r="AB3" s="20" t="s">
        <v>10</v>
      </c>
      <c r="AC3" s="26" t="s">
        <v>51</v>
      </c>
      <c r="AD3" s="26" t="s">
        <v>52</v>
      </c>
      <c r="AE3" s="26" t="s">
        <v>51</v>
      </c>
      <c r="AF3" s="26" t="s">
        <v>52</v>
      </c>
      <c r="AG3" s="30" t="s">
        <v>51</v>
      </c>
      <c r="AH3" s="30" t="s">
        <v>52</v>
      </c>
      <c r="AI3" s="30" t="s">
        <v>51</v>
      </c>
      <c r="AJ3" s="30" t="s">
        <v>52</v>
      </c>
      <c r="AK3" s="20" t="s">
        <v>1</v>
      </c>
    </row>
    <row r="4" spans="1:37" x14ac:dyDescent="0.25">
      <c r="A4" s="12" t="s">
        <v>13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 s="4">
        <f>W4/B4</f>
        <v>5.2032260001200746E-4</v>
      </c>
      <c r="AD4" s="4">
        <f>Z4/E4</f>
        <v>5.1883679812211305E-4</v>
      </c>
      <c r="AE4" s="4">
        <f>(X4+Y4)/(C4+D4)</f>
        <v>8.8761673461127E-3</v>
      </c>
      <c r="AF4" s="4">
        <f>(AA4+AB4)/(F4+G4)</f>
        <v>9.4927916525175196E-3</v>
      </c>
      <c r="AG4" s="8">
        <f t="shared" ref="AG4:AG25" si="0">(Q4+W4)/B4</f>
        <v>1.3378944945866438</v>
      </c>
      <c r="AH4" s="8">
        <f t="shared" ref="AH4:AH25" si="1">(T4+Z4)/E4</f>
        <v>2.1815022088343299</v>
      </c>
      <c r="AI4" s="8">
        <f t="shared" ref="AI4:AI25" si="2">(R4+X4)/C4</f>
        <v>2.0532136351808479</v>
      </c>
      <c r="AJ4" s="8">
        <f t="shared" ref="AJ4:AJ25" si="3">(U4+V4+AA4+AB4)/(F4+G4)</f>
        <v>3.0793226931744515</v>
      </c>
      <c r="AK4" s="31">
        <f>M4+O4</f>
        <v>4.2200000000000006</v>
      </c>
    </row>
    <row r="5" spans="1:37" x14ac:dyDescent="0.25">
      <c r="A5" s="12" t="s">
        <v>14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f t="shared" ref="AC5:AC43" si="4">W5/B5</f>
        <v>0</v>
      </c>
      <c r="AD5" s="4">
        <f t="shared" ref="AD5:AD43" si="5">Z5/E5</f>
        <v>0</v>
      </c>
      <c r="AE5" s="4">
        <f t="shared" ref="AE5:AE43" si="6">(X5+Y5)/(C5+D5)</f>
        <v>0</v>
      </c>
      <c r="AF5" s="4">
        <f t="shared" ref="AF5:AF43" si="7">(AA5+AB5)/(F5+G5)</f>
        <v>0</v>
      </c>
      <c r="AG5" s="8">
        <f t="shared" si="0"/>
        <v>0.83448706250065552</v>
      </c>
      <c r="AH5" s="8">
        <f t="shared" si="1"/>
        <v>1.0513394445204542</v>
      </c>
      <c r="AI5" s="8">
        <f t="shared" si="2"/>
        <v>0.77812921961415382</v>
      </c>
      <c r="AJ5" s="8">
        <f t="shared" si="3"/>
        <v>1.2934140769794407</v>
      </c>
      <c r="AK5" s="8">
        <f t="shared" ref="AK5:AK43" si="8">M5+O5</f>
        <v>2.3879999999999999</v>
      </c>
    </row>
    <row r="6" spans="1:37" x14ac:dyDescent="0.25">
      <c r="A6" s="12" t="s">
        <v>15</v>
      </c>
      <c r="B6" s="4">
        <v>44.539000000000001</v>
      </c>
      <c r="C6" s="4">
        <v>0</v>
      </c>
      <c r="D6" s="4">
        <v>0</v>
      </c>
      <c r="E6" s="4">
        <v>43.347999999999999</v>
      </c>
      <c r="F6" s="4">
        <v>0</v>
      </c>
      <c r="G6" s="4">
        <v>0</v>
      </c>
      <c r="H6" s="4"/>
      <c r="I6" s="4">
        <v>0.73</v>
      </c>
      <c r="J6" s="4"/>
      <c r="K6" s="4">
        <v>0.59</v>
      </c>
      <c r="L6" s="4"/>
      <c r="M6" s="4">
        <v>0.88</v>
      </c>
      <c r="N6" s="4"/>
      <c r="O6" s="4">
        <v>0.71</v>
      </c>
      <c r="P6" s="4"/>
      <c r="Q6" s="4">
        <v>32.47</v>
      </c>
      <c r="R6" s="4"/>
      <c r="S6" s="4"/>
      <c r="T6" s="4">
        <v>25.533000000000001</v>
      </c>
      <c r="U6" s="4"/>
      <c r="V6" s="4"/>
      <c r="W6" s="4">
        <v>7.8680000000000003</v>
      </c>
      <c r="X6" s="4"/>
      <c r="Y6" s="4"/>
      <c r="Z6" s="4">
        <v>5.8470000000000004</v>
      </c>
      <c r="AA6" s="4"/>
      <c r="AB6" s="4"/>
      <c r="AC6" s="4">
        <f t="shared" si="4"/>
        <v>0.17665416825703317</v>
      </c>
      <c r="AD6" s="4">
        <f t="shared" si="5"/>
        <v>0.13488511580695767</v>
      </c>
      <c r="AE6" s="4"/>
      <c r="AF6" s="4"/>
      <c r="AG6" s="8">
        <f t="shared" si="0"/>
        <v>0.90567816969397608</v>
      </c>
      <c r="AH6" s="8">
        <f t="shared" si="1"/>
        <v>0.72390883085724844</v>
      </c>
      <c r="AI6" s="8"/>
      <c r="AJ6" s="8"/>
      <c r="AK6" s="8">
        <f t="shared" si="8"/>
        <v>1.5899999999999999</v>
      </c>
    </row>
    <row r="7" spans="1:37" x14ac:dyDescent="0.25">
      <c r="A7" s="12" t="s">
        <v>50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>I7*1.2</f>
        <v>0.95910406086235145</v>
      </c>
      <c r="N7" s="8">
        <f>J7*1.2</f>
        <v>0.96185727023546108</v>
      </c>
      <c r="O7" s="8">
        <f>K7*1.2</f>
        <v>1.3192409751053764</v>
      </c>
      <c r="P7" s="8">
        <f>L7*1.2</f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 s="4">
        <f t="shared" si="4"/>
        <v>0</v>
      </c>
      <c r="AD7" s="4">
        <f t="shared" si="5"/>
        <v>0</v>
      </c>
      <c r="AE7" s="4">
        <f t="shared" si="6"/>
        <v>0</v>
      </c>
      <c r="AF7" s="4">
        <f t="shared" si="7"/>
        <v>0</v>
      </c>
      <c r="AG7" s="8">
        <f t="shared" si="0"/>
        <v>0.79925338405195956</v>
      </c>
      <c r="AH7" s="8">
        <f t="shared" si="1"/>
        <v>1.0993674792544803</v>
      </c>
      <c r="AI7" s="8">
        <f t="shared" si="2"/>
        <v>0.80154772519621764</v>
      </c>
      <c r="AJ7" s="8">
        <f t="shared" si="3"/>
        <v>1.6965011825839753</v>
      </c>
      <c r="AK7" s="8">
        <f t="shared" si="8"/>
        <v>2.2783450359677277</v>
      </c>
    </row>
    <row r="8" spans="1:37" x14ac:dyDescent="0.25">
      <c r="A8" s="12" t="s">
        <v>16</v>
      </c>
      <c r="B8" s="4">
        <v>21.403300000000002</v>
      </c>
      <c r="C8" s="4">
        <v>7.2202000000000002</v>
      </c>
      <c r="D8" s="4">
        <v>0</v>
      </c>
      <c r="E8" s="4">
        <v>20.667999999999999</v>
      </c>
      <c r="F8" s="4">
        <v>6.8114999999999997</v>
      </c>
      <c r="G8" s="4">
        <v>0</v>
      </c>
      <c r="H8" s="4"/>
      <c r="I8" s="4">
        <v>0.88</v>
      </c>
      <c r="J8" s="4">
        <v>1.05</v>
      </c>
      <c r="K8" s="4">
        <v>1.3</v>
      </c>
      <c r="L8" s="4">
        <v>1.56</v>
      </c>
      <c r="M8" s="4">
        <v>1.06</v>
      </c>
      <c r="N8" s="4">
        <v>1.26</v>
      </c>
      <c r="O8" s="4">
        <v>1.56</v>
      </c>
      <c r="P8" s="4">
        <v>1.87</v>
      </c>
      <c r="Q8" s="4">
        <v>18.835599999999999</v>
      </c>
      <c r="R8" s="4">
        <v>7.5952000000000002</v>
      </c>
      <c r="S8" s="4">
        <v>0</v>
      </c>
      <c r="T8" s="4">
        <v>26.8597</v>
      </c>
      <c r="U8" s="4">
        <v>10.6469</v>
      </c>
      <c r="V8" s="4">
        <v>0</v>
      </c>
      <c r="W8" s="4"/>
      <c r="X8" s="4"/>
      <c r="Y8" s="4"/>
      <c r="Z8" s="4"/>
      <c r="AA8" s="4"/>
      <c r="AB8" s="4"/>
      <c r="AC8" s="4">
        <f t="shared" si="4"/>
        <v>0</v>
      </c>
      <c r="AD8" s="4">
        <f t="shared" si="5"/>
        <v>0</v>
      </c>
      <c r="AE8" s="4">
        <f t="shared" si="6"/>
        <v>0</v>
      </c>
      <c r="AF8" s="4">
        <f t="shared" si="7"/>
        <v>0</v>
      </c>
      <c r="AG8" s="8">
        <f t="shared" si="0"/>
        <v>0.88003251834997398</v>
      </c>
      <c r="AH8" s="8">
        <f t="shared" si="1"/>
        <v>1.2995790594155217</v>
      </c>
      <c r="AI8" s="8">
        <f t="shared" si="2"/>
        <v>1.0519376194565246</v>
      </c>
      <c r="AJ8" s="8">
        <f t="shared" si="3"/>
        <v>1.5630771489392941</v>
      </c>
      <c r="AK8" s="8">
        <f t="shared" si="8"/>
        <v>2.62</v>
      </c>
    </row>
    <row r="9" spans="1:37" x14ac:dyDescent="0.25">
      <c r="A9" s="12" t="s">
        <v>17</v>
      </c>
      <c r="B9" s="4">
        <v>12.874000000000001</v>
      </c>
      <c r="C9" s="4">
        <v>3.2320000000000002</v>
      </c>
      <c r="D9" s="4">
        <v>0</v>
      </c>
      <c r="E9" s="4">
        <v>12.874000000000001</v>
      </c>
      <c r="F9" s="4">
        <v>3.2320000000000002</v>
      </c>
      <c r="G9" s="4">
        <v>0</v>
      </c>
      <c r="H9" s="4">
        <v>44.454999999999998</v>
      </c>
      <c r="I9" s="4">
        <v>0.95</v>
      </c>
      <c r="J9" s="4">
        <v>0.95</v>
      </c>
      <c r="K9" s="4">
        <v>1.1299999999999999</v>
      </c>
      <c r="L9" s="17">
        <v>0</v>
      </c>
      <c r="M9" s="4">
        <v>1.1399999999999999</v>
      </c>
      <c r="N9" s="4">
        <v>1.1399999999999999</v>
      </c>
      <c r="O9" s="4">
        <v>1.36</v>
      </c>
      <c r="P9" s="17">
        <v>0</v>
      </c>
      <c r="Q9" s="4">
        <v>9.3949999999999996</v>
      </c>
      <c r="R9" s="4">
        <v>2.911</v>
      </c>
      <c r="S9" s="4">
        <v>0</v>
      </c>
      <c r="T9" s="4">
        <v>15.593999999999999</v>
      </c>
      <c r="U9" s="4">
        <v>3.556</v>
      </c>
      <c r="V9" s="17">
        <v>9.2550000000000008</v>
      </c>
      <c r="W9" s="4"/>
      <c r="X9" s="4"/>
      <c r="Y9" s="4"/>
      <c r="Z9" s="4"/>
      <c r="AA9" s="4"/>
      <c r="AB9" s="4"/>
      <c r="AC9" s="4">
        <f t="shared" si="4"/>
        <v>0</v>
      </c>
      <c r="AD9" s="4">
        <f t="shared" si="5"/>
        <v>0</v>
      </c>
      <c r="AE9" s="4">
        <f t="shared" si="6"/>
        <v>0</v>
      </c>
      <c r="AF9" s="4">
        <f t="shared" si="7"/>
        <v>0</v>
      </c>
      <c r="AG9" s="8">
        <f t="shared" si="0"/>
        <v>0.72976541867329492</v>
      </c>
      <c r="AH9" s="8">
        <f t="shared" si="1"/>
        <v>1.2112785459064781</v>
      </c>
      <c r="AI9" s="8">
        <f t="shared" si="2"/>
        <v>0.90068069306930687</v>
      </c>
      <c r="AJ9" s="8">
        <f t="shared" si="3"/>
        <v>3.9637995049504946</v>
      </c>
      <c r="AK9" s="8">
        <f t="shared" si="8"/>
        <v>2.5</v>
      </c>
    </row>
    <row r="10" spans="1:37" x14ac:dyDescent="0.25">
      <c r="A10" s="12" t="s">
        <v>18</v>
      </c>
      <c r="B10" s="4">
        <v>920.88</v>
      </c>
      <c r="C10" s="4">
        <v>139.12299999999999</v>
      </c>
      <c r="D10" s="4">
        <v>0</v>
      </c>
      <c r="E10" s="4">
        <v>810.15499999999997</v>
      </c>
      <c r="F10" s="4">
        <v>138.42400000000001</v>
      </c>
      <c r="G10" s="4">
        <v>0</v>
      </c>
      <c r="H10" s="4"/>
      <c r="I10" s="4">
        <v>0.61</v>
      </c>
      <c r="J10" s="4">
        <v>0.71</v>
      </c>
      <c r="K10" s="4">
        <v>0.8</v>
      </c>
      <c r="L10" s="4">
        <v>0.84</v>
      </c>
      <c r="M10" s="4">
        <v>0.73199999999999998</v>
      </c>
      <c r="N10" s="4">
        <v>0.85199999999999998</v>
      </c>
      <c r="O10" s="4">
        <v>0.96</v>
      </c>
      <c r="P10" s="4">
        <v>1.008</v>
      </c>
      <c r="Q10" s="4">
        <v>559.827</v>
      </c>
      <c r="R10" s="4">
        <v>99.11</v>
      </c>
      <c r="S10" s="4">
        <v>0</v>
      </c>
      <c r="T10" s="4">
        <v>644.548</v>
      </c>
      <c r="U10" s="4">
        <v>116.55200000000001</v>
      </c>
      <c r="V10" s="4">
        <v>0</v>
      </c>
      <c r="W10" s="4">
        <v>10.1</v>
      </c>
      <c r="X10" s="4">
        <v>14.377000000000001</v>
      </c>
      <c r="Y10" s="4">
        <v>0</v>
      </c>
      <c r="Z10" s="4">
        <v>0</v>
      </c>
      <c r="AA10" s="4">
        <v>0</v>
      </c>
      <c r="AB10" s="4">
        <v>0</v>
      </c>
      <c r="AC10" s="4">
        <f t="shared" si="4"/>
        <v>1.0967769959169489E-2</v>
      </c>
      <c r="AD10" s="4">
        <f t="shared" si="5"/>
        <v>0</v>
      </c>
      <c r="AE10" s="4">
        <f t="shared" si="6"/>
        <v>0.10334020974245813</v>
      </c>
      <c r="AF10" s="4">
        <f t="shared" si="7"/>
        <v>0</v>
      </c>
      <c r="AG10" s="8">
        <f t="shared" si="0"/>
        <v>0.61889388411085056</v>
      </c>
      <c r="AH10" s="8">
        <f t="shared" si="1"/>
        <v>0.79558602983379723</v>
      </c>
      <c r="AI10" s="8">
        <f t="shared" si="2"/>
        <v>0.81573140314685566</v>
      </c>
      <c r="AJ10" s="8">
        <f t="shared" si="3"/>
        <v>0.84199271802577591</v>
      </c>
      <c r="AK10" s="8">
        <f t="shared" si="8"/>
        <v>1.6919999999999999</v>
      </c>
    </row>
    <row r="11" spans="1:37" x14ac:dyDescent="0.25">
      <c r="A11" s="12" t="s">
        <v>19</v>
      </c>
      <c r="B11" s="4">
        <v>60.89</v>
      </c>
      <c r="C11" s="4">
        <v>19.367999999999999</v>
      </c>
      <c r="D11" s="4">
        <v>6.8000000000000005E-2</v>
      </c>
      <c r="E11" s="4">
        <v>60.308999999999997</v>
      </c>
      <c r="F11" s="4">
        <v>23.094000000000001</v>
      </c>
      <c r="G11" s="4">
        <v>3.5999999999999997E-2</v>
      </c>
      <c r="H11" s="4">
        <v>9.99</v>
      </c>
      <c r="I11" s="4">
        <v>0.98</v>
      </c>
      <c r="J11" s="4">
        <v>0.98</v>
      </c>
      <c r="K11" s="4">
        <v>1.3</v>
      </c>
      <c r="L11" s="4">
        <v>1.3</v>
      </c>
      <c r="M11" s="4">
        <v>1.1759999999999999</v>
      </c>
      <c r="N11" s="4">
        <v>1.1759999999999999</v>
      </c>
      <c r="O11" s="4">
        <v>1.56</v>
      </c>
      <c r="P11" s="4">
        <v>1.56</v>
      </c>
      <c r="Q11" s="4">
        <v>59.665999999999997</v>
      </c>
      <c r="R11" s="4">
        <v>18.995000000000001</v>
      </c>
      <c r="S11" s="4">
        <v>6.7000000000000004E-2</v>
      </c>
      <c r="T11" s="4">
        <v>78.400999999999996</v>
      </c>
      <c r="U11" s="4">
        <v>40.485999999999997</v>
      </c>
      <c r="V11" s="4">
        <v>4.7E-2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f t="shared" si="4"/>
        <v>0</v>
      </c>
      <c r="AD11" s="4">
        <f t="shared" si="5"/>
        <v>0</v>
      </c>
      <c r="AE11" s="4">
        <f t="shared" si="6"/>
        <v>0</v>
      </c>
      <c r="AF11" s="4">
        <f t="shared" si="7"/>
        <v>0</v>
      </c>
      <c r="AG11" s="8">
        <f t="shared" si="0"/>
        <v>0.97989817704056492</v>
      </c>
      <c r="AH11" s="8">
        <f t="shared" si="1"/>
        <v>1.299988393108823</v>
      </c>
      <c r="AI11" s="8">
        <f t="shared" si="2"/>
        <v>0.98074142916150364</v>
      </c>
      <c r="AJ11" s="8">
        <f t="shared" si="3"/>
        <v>1.7523994811932551</v>
      </c>
      <c r="AK11" s="8">
        <f t="shared" si="8"/>
        <v>2.7359999999999998</v>
      </c>
    </row>
    <row r="12" spans="1:37" x14ac:dyDescent="0.25">
      <c r="A12" s="12" t="s">
        <v>20</v>
      </c>
      <c r="B12" s="4">
        <v>36.872999999999998</v>
      </c>
      <c r="C12" s="4">
        <v>11.788</v>
      </c>
      <c r="D12" s="4">
        <v>0</v>
      </c>
      <c r="E12" s="4">
        <v>36.313000000000002</v>
      </c>
      <c r="F12" s="4">
        <v>7.87</v>
      </c>
      <c r="G12" s="4">
        <v>0</v>
      </c>
      <c r="H12" s="4"/>
      <c r="I12" s="4">
        <v>0.8</v>
      </c>
      <c r="J12" s="4">
        <v>0.8</v>
      </c>
      <c r="K12" s="4">
        <v>1.6</v>
      </c>
      <c r="L12" s="4">
        <v>1.6</v>
      </c>
      <c r="M12" s="4">
        <v>0.96</v>
      </c>
      <c r="N12" s="4">
        <v>0.96</v>
      </c>
      <c r="O12" s="4">
        <v>1.92</v>
      </c>
      <c r="P12" s="4">
        <v>1.92</v>
      </c>
      <c r="Q12" s="4">
        <v>25.811</v>
      </c>
      <c r="R12" s="4">
        <v>8.2520000000000007</v>
      </c>
      <c r="S12" s="4">
        <v>0</v>
      </c>
      <c r="T12" s="4">
        <v>53.38</v>
      </c>
      <c r="U12" s="4">
        <v>11.569000000000001</v>
      </c>
      <c r="V12" s="4"/>
      <c r="W12" s="4"/>
      <c r="X12" s="4"/>
      <c r="Y12" s="4"/>
      <c r="Z12" s="4"/>
      <c r="AA12" s="4"/>
      <c r="AB12" s="4"/>
      <c r="AC12" s="4">
        <f t="shared" si="4"/>
        <v>0</v>
      </c>
      <c r="AD12" s="4">
        <f t="shared" si="5"/>
        <v>0</v>
      </c>
      <c r="AE12" s="4">
        <f t="shared" si="6"/>
        <v>0</v>
      </c>
      <c r="AF12" s="4">
        <f t="shared" si="7"/>
        <v>0</v>
      </c>
      <c r="AG12" s="8">
        <f t="shared" si="0"/>
        <v>0.69999728798850114</v>
      </c>
      <c r="AH12" s="8">
        <f t="shared" si="1"/>
        <v>1.4699969707818137</v>
      </c>
      <c r="AI12" s="8">
        <f t="shared" si="2"/>
        <v>0.70003393281303028</v>
      </c>
      <c r="AJ12" s="8">
        <f t="shared" si="3"/>
        <v>1.470012706480305</v>
      </c>
      <c r="AK12" s="8">
        <f t="shared" si="8"/>
        <v>2.88</v>
      </c>
    </row>
    <row r="13" spans="1:37" x14ac:dyDescent="0.25">
      <c r="A13" s="12" t="s">
        <v>54</v>
      </c>
      <c r="B13" s="4">
        <v>46.732999999999997</v>
      </c>
      <c r="C13" s="4">
        <v>23.170999999999999</v>
      </c>
      <c r="D13" s="4">
        <v>0</v>
      </c>
      <c r="E13" s="4">
        <v>42.805</v>
      </c>
      <c r="F13" s="4">
        <v>17.260000000000002</v>
      </c>
      <c r="G13" s="4">
        <v>0</v>
      </c>
      <c r="H13" s="4"/>
      <c r="I13" s="4">
        <v>1.1499999999999999</v>
      </c>
      <c r="J13" s="4">
        <v>1.21</v>
      </c>
      <c r="K13" s="4">
        <v>1.3</v>
      </c>
      <c r="L13" s="4">
        <v>1.33</v>
      </c>
      <c r="M13" s="4">
        <v>1.38</v>
      </c>
      <c r="N13" s="4">
        <v>1.45</v>
      </c>
      <c r="O13" s="4">
        <v>1.56</v>
      </c>
      <c r="P13" s="4">
        <v>1.5960000000000001</v>
      </c>
      <c r="Q13" s="4">
        <v>53.838000000000001</v>
      </c>
      <c r="R13" s="4">
        <v>28.036000000000001</v>
      </c>
      <c r="S13" s="4">
        <v>0</v>
      </c>
      <c r="T13" s="4">
        <v>55.718000000000004</v>
      </c>
      <c r="U13" s="4">
        <v>22.933</v>
      </c>
      <c r="V13" s="4">
        <v>0</v>
      </c>
      <c r="W13" s="4"/>
      <c r="X13" s="4"/>
      <c r="Y13" s="4"/>
      <c r="Z13" s="4"/>
      <c r="AA13" s="4"/>
      <c r="AB13" s="4"/>
      <c r="AC13" s="4">
        <f t="shared" si="4"/>
        <v>0</v>
      </c>
      <c r="AD13" s="4">
        <f t="shared" si="5"/>
        <v>0</v>
      </c>
      <c r="AE13" s="4">
        <f t="shared" si="6"/>
        <v>0</v>
      </c>
      <c r="AF13" s="4">
        <f t="shared" si="7"/>
        <v>0</v>
      </c>
      <c r="AG13" s="8">
        <f t="shared" si="0"/>
        <v>1.1520338946782789</v>
      </c>
      <c r="AH13" s="8">
        <f t="shared" si="1"/>
        <v>1.3016703656114941</v>
      </c>
      <c r="AI13" s="8">
        <f t="shared" si="2"/>
        <v>1.2099607267705321</v>
      </c>
      <c r="AJ13" s="8">
        <f t="shared" si="3"/>
        <v>1.3286790266512165</v>
      </c>
      <c r="AK13" s="8">
        <f t="shared" si="8"/>
        <v>2.94</v>
      </c>
    </row>
    <row r="14" spans="1:37" x14ac:dyDescent="0.25">
      <c r="A14" s="12" t="s">
        <v>21</v>
      </c>
      <c r="B14" s="4">
        <v>133.16900000000001</v>
      </c>
      <c r="C14" s="4">
        <v>34.134999999999998</v>
      </c>
      <c r="D14" s="4">
        <v>0</v>
      </c>
      <c r="E14" s="4">
        <v>130.85900000000001</v>
      </c>
      <c r="F14" s="4">
        <v>56.753</v>
      </c>
      <c r="G14" s="4"/>
      <c r="H14" s="4">
        <v>4.6150000000000002</v>
      </c>
      <c r="I14" s="4">
        <v>0.88</v>
      </c>
      <c r="J14" s="4">
        <v>0.88</v>
      </c>
      <c r="K14" s="4">
        <v>0.91</v>
      </c>
      <c r="L14" s="4">
        <v>0.91</v>
      </c>
      <c r="M14" s="4">
        <v>1.06</v>
      </c>
      <c r="N14" s="4">
        <v>1.06</v>
      </c>
      <c r="O14" s="4">
        <v>1.0900000000000001</v>
      </c>
      <c r="P14" s="4">
        <v>1.0900000000000001</v>
      </c>
      <c r="Q14" s="4">
        <v>117.18899999999999</v>
      </c>
      <c r="R14" s="4">
        <v>30.039000000000001</v>
      </c>
      <c r="S14" s="4">
        <v>0</v>
      </c>
      <c r="T14" s="4">
        <v>119.07899999999999</v>
      </c>
      <c r="U14" s="4">
        <v>51.646000000000001</v>
      </c>
      <c r="V14" s="4">
        <v>0</v>
      </c>
      <c r="W14" s="4">
        <v>15.78</v>
      </c>
      <c r="X14" s="4">
        <v>2.6871999999999998</v>
      </c>
      <c r="Y14" s="4">
        <v>0</v>
      </c>
      <c r="Z14" s="4">
        <v>15.5496</v>
      </c>
      <c r="AA14" s="4">
        <v>3.7191999999999998</v>
      </c>
      <c r="AB14" s="4"/>
      <c r="AC14" s="4">
        <f t="shared" si="4"/>
        <v>0.11849604637715984</v>
      </c>
      <c r="AD14" s="4">
        <f t="shared" si="5"/>
        <v>0.11882713454940048</v>
      </c>
      <c r="AE14" s="4">
        <f t="shared" si="6"/>
        <v>7.8722718617255022E-2</v>
      </c>
      <c r="AF14" s="4">
        <f t="shared" si="7"/>
        <v>6.5533099571828804E-2</v>
      </c>
      <c r="AG14" s="8">
        <f t="shared" si="0"/>
        <v>0.99849814896860367</v>
      </c>
      <c r="AH14" s="8">
        <f t="shared" si="1"/>
        <v>1.0288065780725819</v>
      </c>
      <c r="AI14" s="8">
        <f t="shared" si="2"/>
        <v>0.95872857770616671</v>
      </c>
      <c r="AJ14" s="8">
        <f t="shared" si="3"/>
        <v>0.97554666713653904</v>
      </c>
      <c r="AK14" s="8">
        <f t="shared" si="8"/>
        <v>2.1500000000000004</v>
      </c>
    </row>
    <row r="15" spans="1:37" x14ac:dyDescent="0.25">
      <c r="A15" s="12" t="s">
        <v>22</v>
      </c>
      <c r="B15" s="4">
        <v>48.48</v>
      </c>
      <c r="C15" s="4">
        <v>6.8789999999999996</v>
      </c>
      <c r="D15" s="4">
        <v>7.4999999999999997E-2</v>
      </c>
      <c r="E15" s="4">
        <v>46.804000000000002</v>
      </c>
      <c r="F15" s="4">
        <v>4.7789999999999999</v>
      </c>
      <c r="G15" s="4"/>
      <c r="H15" s="4"/>
      <c r="I15" s="4">
        <v>1.1399999999999999</v>
      </c>
      <c r="J15" s="4">
        <v>1.68</v>
      </c>
      <c r="K15" s="4">
        <v>1.68</v>
      </c>
      <c r="L15" s="4">
        <v>2.71</v>
      </c>
      <c r="M15" s="4">
        <v>1.3680000000000001</v>
      </c>
      <c r="N15" s="4">
        <v>2.016</v>
      </c>
      <c r="O15" s="4">
        <v>2.016</v>
      </c>
      <c r="P15" s="4">
        <v>3.2519999999999998</v>
      </c>
      <c r="Q15" s="4">
        <v>55.267000000000003</v>
      </c>
      <c r="R15" s="4">
        <v>11.557</v>
      </c>
      <c r="S15" s="4">
        <v>0.126</v>
      </c>
      <c r="T15" s="4">
        <v>78.631</v>
      </c>
      <c r="U15" s="4">
        <v>12.951000000000001</v>
      </c>
      <c r="V15" s="4">
        <v>0</v>
      </c>
      <c r="W15" s="4">
        <v>7.694</v>
      </c>
      <c r="X15" s="4">
        <v>0.33</v>
      </c>
      <c r="Y15" s="4">
        <v>1.9E-2</v>
      </c>
      <c r="Z15" s="4">
        <v>0</v>
      </c>
      <c r="AA15" s="4">
        <v>0</v>
      </c>
      <c r="AB15" s="4">
        <v>0</v>
      </c>
      <c r="AC15" s="4">
        <f t="shared" si="4"/>
        <v>0.15870462046204623</v>
      </c>
      <c r="AD15" s="4">
        <f t="shared" si="5"/>
        <v>0</v>
      </c>
      <c r="AE15" s="4">
        <f t="shared" si="6"/>
        <v>5.0186942766752951E-2</v>
      </c>
      <c r="AF15" s="4">
        <f t="shared" si="7"/>
        <v>0</v>
      </c>
      <c r="AG15" s="8">
        <f t="shared" si="0"/>
        <v>1.2987004950495051</v>
      </c>
      <c r="AH15" s="8">
        <f t="shared" si="1"/>
        <v>1.6800059823946671</v>
      </c>
      <c r="AI15" s="8">
        <f t="shared" si="2"/>
        <v>1.7280127925570579</v>
      </c>
      <c r="AJ15" s="8">
        <f t="shared" si="3"/>
        <v>2.7099811676082863</v>
      </c>
      <c r="AK15" s="8">
        <f t="shared" si="8"/>
        <v>3.3840000000000003</v>
      </c>
    </row>
    <row r="16" spans="1:37" x14ac:dyDescent="0.25">
      <c r="A16" s="12" t="s">
        <v>64</v>
      </c>
      <c r="B16" s="4">
        <v>87.013999999999996</v>
      </c>
      <c r="C16" s="4">
        <v>12.169</v>
      </c>
      <c r="D16" s="4">
        <v>1.71</v>
      </c>
      <c r="E16" s="4">
        <v>64.790999999999997</v>
      </c>
      <c r="F16" s="4">
        <v>11.026999999999999</v>
      </c>
      <c r="G16" s="4"/>
      <c r="H16" s="4">
        <v>23.187000000000001</v>
      </c>
      <c r="I16" s="4">
        <v>1.03</v>
      </c>
      <c r="J16" s="4">
        <v>0.84</v>
      </c>
      <c r="K16" s="4">
        <v>1.03</v>
      </c>
      <c r="L16" s="4">
        <v>0.84</v>
      </c>
      <c r="M16" s="4">
        <v>1.236</v>
      </c>
      <c r="N16" s="4"/>
      <c r="O16" s="4">
        <v>1.236</v>
      </c>
      <c r="P16" s="4"/>
      <c r="Q16" s="4">
        <v>38.466999999999999</v>
      </c>
      <c r="R16" s="4">
        <v>9.7439999999999998</v>
      </c>
      <c r="S16" s="4">
        <v>1.2010000000000001</v>
      </c>
      <c r="T16" s="4">
        <v>64.619</v>
      </c>
      <c r="U16" s="4">
        <v>8.7319999999999993</v>
      </c>
      <c r="V16" s="4"/>
      <c r="W16" s="4">
        <v>6.0579999999999998</v>
      </c>
      <c r="X16" s="4">
        <v>0.90500000000000003</v>
      </c>
      <c r="Y16" s="4">
        <v>0.02</v>
      </c>
      <c r="Z16" s="4">
        <v>2.2970000000000002</v>
      </c>
      <c r="AA16" s="4"/>
      <c r="AB16" s="4"/>
      <c r="AC16" s="4">
        <f t="shared" si="4"/>
        <v>6.9620980531868437E-2</v>
      </c>
      <c r="AD16" s="4">
        <f t="shared" si="5"/>
        <v>3.5452454816255349E-2</v>
      </c>
      <c r="AE16" s="4">
        <f t="shared" si="6"/>
        <v>6.6647452986526398E-2</v>
      </c>
      <c r="AF16" s="4">
        <f t="shared" si="7"/>
        <v>0</v>
      </c>
      <c r="AG16" s="8">
        <f t="shared" si="0"/>
        <v>0.51169926678465538</v>
      </c>
      <c r="AH16" s="8">
        <f t="shared" si="1"/>
        <v>1.0327977651216991</v>
      </c>
      <c r="AI16" s="8">
        <f t="shared" si="2"/>
        <v>0.87509244802366659</v>
      </c>
      <c r="AJ16" s="8">
        <f t="shared" si="3"/>
        <v>0.79187448988845555</v>
      </c>
      <c r="AK16" s="8">
        <f t="shared" si="8"/>
        <v>2.472</v>
      </c>
    </row>
    <row r="17" spans="1:37" x14ac:dyDescent="0.25">
      <c r="A17" s="12" t="s">
        <v>24</v>
      </c>
      <c r="B17" s="4">
        <v>43.003</v>
      </c>
      <c r="C17" s="4">
        <v>30.690999999999999</v>
      </c>
      <c r="D17" s="4">
        <v>0</v>
      </c>
      <c r="E17" s="4">
        <v>35.256</v>
      </c>
      <c r="F17" s="4">
        <v>29.937000000000001</v>
      </c>
      <c r="G17" s="4">
        <v>0</v>
      </c>
      <c r="H17" s="4"/>
      <c r="I17" s="4">
        <v>0.88</v>
      </c>
      <c r="J17" s="4">
        <v>1.06</v>
      </c>
      <c r="K17" s="4">
        <v>1.64</v>
      </c>
      <c r="L17" s="4">
        <v>1.97</v>
      </c>
      <c r="M17" s="4">
        <v>1.06</v>
      </c>
      <c r="N17" s="4">
        <v>1.27</v>
      </c>
      <c r="O17" s="4">
        <v>1.97</v>
      </c>
      <c r="P17" s="4">
        <v>2.36</v>
      </c>
      <c r="Q17" s="4">
        <v>37.817999999999998</v>
      </c>
      <c r="R17" s="4">
        <v>32.036999999999999</v>
      </c>
      <c r="S17" s="4">
        <v>0</v>
      </c>
      <c r="T17" s="4">
        <v>57.792999999999999</v>
      </c>
      <c r="U17" s="4">
        <v>56.536999999999999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f t="shared" si="4"/>
        <v>0</v>
      </c>
      <c r="AD17" s="4">
        <f t="shared" si="5"/>
        <v>0</v>
      </c>
      <c r="AE17" s="4">
        <f t="shared" si="6"/>
        <v>0</v>
      </c>
      <c r="AF17" s="4">
        <f t="shared" si="7"/>
        <v>0</v>
      </c>
      <c r="AG17" s="8">
        <f t="shared" si="0"/>
        <v>0.87942701671976364</v>
      </c>
      <c r="AH17" s="8">
        <f t="shared" si="1"/>
        <v>1.639238711141366</v>
      </c>
      <c r="AI17" s="8">
        <f t="shared" si="2"/>
        <v>1.0438565051643804</v>
      </c>
      <c r="AJ17" s="8">
        <f t="shared" si="3"/>
        <v>1.8885325850953669</v>
      </c>
      <c r="AK17" s="8">
        <f t="shared" si="8"/>
        <v>3.0300000000000002</v>
      </c>
    </row>
    <row r="18" spans="1:37" x14ac:dyDescent="0.25">
      <c r="A18" s="12" t="s">
        <v>25</v>
      </c>
      <c r="B18" s="4">
        <v>11.505000000000001</v>
      </c>
      <c r="C18" s="4">
        <v>44.930999999999997</v>
      </c>
      <c r="D18" s="4">
        <v>0</v>
      </c>
      <c r="E18" s="4">
        <v>9.4499999999999993</v>
      </c>
      <c r="F18" s="4">
        <v>43.003999999999998</v>
      </c>
      <c r="G18" s="4">
        <v>0</v>
      </c>
      <c r="H18" s="4"/>
      <c r="I18" s="4">
        <v>1</v>
      </c>
      <c r="J18" s="4">
        <v>1</v>
      </c>
      <c r="K18" s="4">
        <v>2.08</v>
      </c>
      <c r="L18" s="4">
        <v>2.08</v>
      </c>
      <c r="M18" s="4">
        <v>1.2</v>
      </c>
      <c r="N18" s="4">
        <v>1.2</v>
      </c>
      <c r="O18" s="4">
        <v>2.496</v>
      </c>
      <c r="P18" s="4">
        <v>2.496</v>
      </c>
      <c r="Q18" s="4">
        <v>11.311999999999999</v>
      </c>
      <c r="R18" s="4">
        <v>43.954999999999998</v>
      </c>
      <c r="S18" s="4">
        <v>0</v>
      </c>
      <c r="T18" s="4">
        <v>19.655999999999999</v>
      </c>
      <c r="U18" s="4">
        <v>89.447999999999993</v>
      </c>
      <c r="V18" s="4">
        <v>0</v>
      </c>
      <c r="W18" s="4">
        <v>6.2229999999999999</v>
      </c>
      <c r="X18" s="4">
        <v>1.135</v>
      </c>
      <c r="Y18" s="4">
        <v>0</v>
      </c>
      <c r="Z18" s="4">
        <v>1.444</v>
      </c>
      <c r="AA18" s="4">
        <v>7.02</v>
      </c>
      <c r="AB18" s="4">
        <v>0</v>
      </c>
      <c r="AC18" s="4">
        <f t="shared" si="4"/>
        <v>0.54089526292916124</v>
      </c>
      <c r="AD18" s="4">
        <f t="shared" si="5"/>
        <v>0.1528042328042328</v>
      </c>
      <c r="AE18" s="4">
        <f t="shared" si="6"/>
        <v>2.5260955687609891E-2</v>
      </c>
      <c r="AF18" s="4">
        <f t="shared" si="7"/>
        <v>0.16324062877871826</v>
      </c>
      <c r="AG18" s="8">
        <f t="shared" si="0"/>
        <v>1.5241199478487613</v>
      </c>
      <c r="AH18" s="8">
        <f t="shared" si="1"/>
        <v>2.2328042328042326</v>
      </c>
      <c r="AI18" s="8">
        <f t="shared" si="2"/>
        <v>1.0035387594311278</v>
      </c>
      <c r="AJ18" s="8">
        <f t="shared" si="3"/>
        <v>2.2432331876104548</v>
      </c>
      <c r="AK18" s="8">
        <f t="shared" si="8"/>
        <v>3.6959999999999997</v>
      </c>
    </row>
    <row r="19" spans="1:37" hidden="1" x14ac:dyDescent="0.25">
      <c r="A19" s="12" t="s">
        <v>26</v>
      </c>
      <c r="B19" s="4" t="s">
        <v>63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8"/>
      <c r="AH19" s="8"/>
      <c r="AI19" s="8"/>
      <c r="AJ19" s="8"/>
      <c r="AK19" s="8">
        <f t="shared" si="8"/>
        <v>0</v>
      </c>
    </row>
    <row r="20" spans="1:37" x14ac:dyDescent="0.25">
      <c r="A20" s="9" t="s">
        <v>53</v>
      </c>
      <c r="B20" s="4">
        <v>197.55199999999999</v>
      </c>
      <c r="C20" s="4">
        <v>138.773</v>
      </c>
      <c r="D20" s="4">
        <v>0</v>
      </c>
      <c r="E20" s="4">
        <v>197.649</v>
      </c>
      <c r="F20" s="4">
        <v>184.97</v>
      </c>
      <c r="G20" s="4">
        <v>0</v>
      </c>
      <c r="H20" s="4"/>
      <c r="I20" s="7">
        <f>Q20/B20</f>
        <v>0.87777395318700902</v>
      </c>
      <c r="J20" s="7">
        <f>R20/C20</f>
        <v>0.94025494872921966</v>
      </c>
      <c r="K20" s="7">
        <f>T20/E20</f>
        <v>1.6651235270605973</v>
      </c>
      <c r="L20" s="7">
        <f>U20/F20</f>
        <v>2.1628588419743742</v>
      </c>
      <c r="M20" s="8">
        <f>I20*1.2</f>
        <v>1.0533287438244108</v>
      </c>
      <c r="N20" s="8">
        <f>J20*1.2</f>
        <v>1.1283059384750636</v>
      </c>
      <c r="O20" s="8">
        <f>K20*1.2</f>
        <v>1.9981482324727167</v>
      </c>
      <c r="P20" s="8">
        <f>L20*1.2</f>
        <v>2.5954306103692488</v>
      </c>
      <c r="Q20" s="4">
        <v>173.40600000000001</v>
      </c>
      <c r="R20" s="4">
        <v>130.482</v>
      </c>
      <c r="S20" s="4">
        <v>0</v>
      </c>
      <c r="T20" s="4">
        <v>329.11</v>
      </c>
      <c r="U20" s="4">
        <v>400.06400000000002</v>
      </c>
      <c r="V20" s="4">
        <v>0</v>
      </c>
      <c r="W20" s="4">
        <v>1.169</v>
      </c>
      <c r="X20" s="4">
        <v>0.20300000000000001</v>
      </c>
      <c r="Y20" s="4">
        <v>0</v>
      </c>
      <c r="Z20" s="4">
        <v>1.1639999999999999</v>
      </c>
      <c r="AA20" s="4">
        <v>0.17499999999999999</v>
      </c>
      <c r="AB20" s="4"/>
      <c r="AC20" s="4">
        <f t="shared" si="4"/>
        <v>5.9174293350611491E-3</v>
      </c>
      <c r="AD20" s="4">
        <f t="shared" si="5"/>
        <v>5.889227873654812E-3</v>
      </c>
      <c r="AE20" s="4">
        <f t="shared" si="6"/>
        <v>1.4628205774898577E-3</v>
      </c>
      <c r="AF20" s="4">
        <f t="shared" si="7"/>
        <v>9.4609936746499425E-4</v>
      </c>
      <c r="AG20" s="8">
        <f t="shared" si="0"/>
        <v>0.88369138252207025</v>
      </c>
      <c r="AH20" s="8">
        <f t="shared" si="1"/>
        <v>1.6710127549342522</v>
      </c>
      <c r="AI20" s="8">
        <f t="shared" si="2"/>
        <v>0.94171776930670958</v>
      </c>
      <c r="AJ20" s="8">
        <f t="shared" si="3"/>
        <v>2.1638049413418394</v>
      </c>
      <c r="AK20" s="8">
        <f t="shared" si="8"/>
        <v>3.0514769762971277</v>
      </c>
    </row>
    <row r="21" spans="1:37" x14ac:dyDescent="0.25">
      <c r="A21" s="12" t="s">
        <v>27</v>
      </c>
      <c r="B21" s="4">
        <v>27.053999999999998</v>
      </c>
      <c r="C21" s="4">
        <v>8.9260000000000002</v>
      </c>
      <c r="D21" s="4">
        <v>0</v>
      </c>
      <c r="E21" s="4">
        <v>24.202999999999999</v>
      </c>
      <c r="F21" s="4">
        <v>3.0680000000000001</v>
      </c>
      <c r="G21" s="4">
        <v>0</v>
      </c>
      <c r="H21" s="4"/>
      <c r="I21" s="4">
        <v>0.8</v>
      </c>
      <c r="J21" s="4">
        <v>0.8</v>
      </c>
      <c r="K21" s="4">
        <v>1.1399999999999999</v>
      </c>
      <c r="L21" s="4">
        <v>1.1399999999999999</v>
      </c>
      <c r="M21" s="4">
        <v>0.96</v>
      </c>
      <c r="N21" s="4">
        <v>0.96</v>
      </c>
      <c r="O21" s="4">
        <v>1.37</v>
      </c>
      <c r="P21" s="4">
        <v>1.37</v>
      </c>
      <c r="Q21" s="4">
        <v>20.622</v>
      </c>
      <c r="R21" s="4">
        <v>8.1769999999999996</v>
      </c>
      <c r="S21" s="4">
        <v>0</v>
      </c>
      <c r="T21" s="4">
        <v>26.148</v>
      </c>
      <c r="U21" s="4">
        <v>4.976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f t="shared" si="4"/>
        <v>0</v>
      </c>
      <c r="AD21" s="4">
        <f t="shared" si="5"/>
        <v>0</v>
      </c>
      <c r="AE21" s="4">
        <f t="shared" si="6"/>
        <v>0</v>
      </c>
      <c r="AF21" s="4">
        <f t="shared" si="7"/>
        <v>0</v>
      </c>
      <c r="AG21" s="8">
        <f t="shared" si="0"/>
        <v>0.76225327123530717</v>
      </c>
      <c r="AH21" s="8">
        <f t="shared" si="1"/>
        <v>1.0803619386026526</v>
      </c>
      <c r="AI21" s="8">
        <f t="shared" si="2"/>
        <v>0.9160878332959892</v>
      </c>
      <c r="AJ21" s="8">
        <f t="shared" si="3"/>
        <v>1.621903520208605</v>
      </c>
      <c r="AK21" s="8">
        <f t="shared" si="8"/>
        <v>2.33</v>
      </c>
    </row>
    <row r="22" spans="1:37" x14ac:dyDescent="0.25">
      <c r="A22" s="12" t="s">
        <v>28</v>
      </c>
      <c r="B22" s="4">
        <v>86.745000000000005</v>
      </c>
      <c r="C22" s="4">
        <v>30.204999999999998</v>
      </c>
      <c r="D22" s="4">
        <v>1.0680000000000001</v>
      </c>
      <c r="E22" s="4">
        <v>75.878</v>
      </c>
      <c r="F22" s="4">
        <v>31.818999999999999</v>
      </c>
      <c r="G22" s="4">
        <v>0</v>
      </c>
      <c r="H22" s="4"/>
      <c r="I22" s="4">
        <v>1.1100000000000001</v>
      </c>
      <c r="J22" s="4">
        <v>1.1100000000000001</v>
      </c>
      <c r="K22" s="4">
        <v>1.42</v>
      </c>
      <c r="L22" s="4">
        <v>1.42</v>
      </c>
      <c r="M22" s="4">
        <v>1.3320000000000001</v>
      </c>
      <c r="N22" s="4">
        <v>1.3320000000000001</v>
      </c>
      <c r="O22" s="4">
        <v>1.704</v>
      </c>
      <c r="P22" s="4">
        <v>1.704</v>
      </c>
      <c r="Q22" s="4">
        <v>94.081999999999994</v>
      </c>
      <c r="R22" s="4">
        <v>32.622</v>
      </c>
      <c r="S22" s="4">
        <v>1.151</v>
      </c>
      <c r="T22" s="4">
        <v>104.221</v>
      </c>
      <c r="U22" s="4">
        <v>43.646000000000001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f t="shared" si="4"/>
        <v>0</v>
      </c>
      <c r="AD22" s="4">
        <f t="shared" si="5"/>
        <v>0</v>
      </c>
      <c r="AE22" s="4">
        <f t="shared" si="6"/>
        <v>0</v>
      </c>
      <c r="AF22" s="4">
        <f t="shared" si="7"/>
        <v>0</v>
      </c>
      <c r="AG22" s="8">
        <f t="shared" si="0"/>
        <v>1.0845812438757276</v>
      </c>
      <c r="AH22" s="8">
        <f t="shared" si="1"/>
        <v>1.373533830622842</v>
      </c>
      <c r="AI22" s="8">
        <f t="shared" si="2"/>
        <v>1.080019864260884</v>
      </c>
      <c r="AJ22" s="8">
        <f t="shared" si="3"/>
        <v>1.3716961563845502</v>
      </c>
      <c r="AK22" s="8">
        <f t="shared" si="8"/>
        <v>3.036</v>
      </c>
    </row>
    <row r="23" spans="1:37" x14ac:dyDescent="0.25">
      <c r="A23" s="12" t="s">
        <v>48</v>
      </c>
      <c r="B23" s="4">
        <v>135.065</v>
      </c>
      <c r="C23" s="4">
        <v>67.221999999999994</v>
      </c>
      <c r="D23" s="4">
        <v>0</v>
      </c>
      <c r="E23" s="4">
        <v>130.928</v>
      </c>
      <c r="F23" s="4">
        <v>56.436</v>
      </c>
      <c r="G23" s="4">
        <v>0</v>
      </c>
      <c r="H23" s="4">
        <v>469.06099999999998</v>
      </c>
      <c r="I23" s="4">
        <f>ROUND((Q23/B23),3)</f>
        <v>0.76200000000000001</v>
      </c>
      <c r="J23" s="4">
        <f>ROUND((R23/C23),3)</f>
        <v>0.76200000000000001</v>
      </c>
      <c r="K23" s="4">
        <f>ROUND((T23/E23),3)</f>
        <v>1.2130000000000001</v>
      </c>
      <c r="L23" s="4">
        <f>ROUND((U23/F23),3)</f>
        <v>1.698</v>
      </c>
      <c r="M23" s="7">
        <f>I23*1.2</f>
        <v>0.91439999999999999</v>
      </c>
      <c r="N23" s="7">
        <f>J23*1.2</f>
        <v>0.91439999999999999</v>
      </c>
      <c r="O23" s="7">
        <f>K23*1.2</f>
        <v>1.4556</v>
      </c>
      <c r="P23" s="7">
        <f>L23*1.2</f>
        <v>2.0375999999999999</v>
      </c>
      <c r="Q23" s="4">
        <v>102.863</v>
      </c>
      <c r="R23" s="4">
        <v>51.212000000000003</v>
      </c>
      <c r="S23" s="4">
        <v>0</v>
      </c>
      <c r="T23" s="4">
        <v>158.81100000000001</v>
      </c>
      <c r="U23" s="4">
        <v>95.831999999999994</v>
      </c>
      <c r="V23" s="4">
        <v>0</v>
      </c>
      <c r="W23" s="4">
        <v>14.339</v>
      </c>
      <c r="X23" s="4">
        <v>11.497</v>
      </c>
      <c r="Y23" s="4">
        <v>0</v>
      </c>
      <c r="Z23" s="4">
        <v>13.798</v>
      </c>
      <c r="AA23" s="4">
        <v>9.2140000000000004</v>
      </c>
      <c r="AB23" s="4">
        <v>0</v>
      </c>
      <c r="AC23" s="4">
        <f t="shared" si="4"/>
        <v>0.10616369895976012</v>
      </c>
      <c r="AD23" s="4">
        <f t="shared" si="5"/>
        <v>0.10538616644262495</v>
      </c>
      <c r="AE23" s="4">
        <f t="shared" si="6"/>
        <v>0.17103031745559491</v>
      </c>
      <c r="AF23" s="4">
        <f t="shared" si="7"/>
        <v>0.16326458289035367</v>
      </c>
      <c r="AG23" s="8">
        <f t="shared" si="0"/>
        <v>0.867745159737904</v>
      </c>
      <c r="AH23" s="8">
        <f t="shared" si="1"/>
        <v>1.3183505438103387</v>
      </c>
      <c r="AI23" s="8">
        <f t="shared" si="2"/>
        <v>0.93286424087352371</v>
      </c>
      <c r="AJ23" s="8">
        <f t="shared" si="3"/>
        <v>1.8613296477425756</v>
      </c>
      <c r="AK23" s="8">
        <f t="shared" si="8"/>
        <v>2.37</v>
      </c>
    </row>
    <row r="24" spans="1:37" x14ac:dyDescent="0.25">
      <c r="A24" s="12" t="s">
        <v>76</v>
      </c>
      <c r="B24" s="4">
        <v>65.808000000000007</v>
      </c>
      <c r="C24" s="4">
        <v>30.744</v>
      </c>
      <c r="D24" s="4">
        <v>0</v>
      </c>
      <c r="E24" s="4">
        <v>62.63</v>
      </c>
      <c r="F24" s="4">
        <v>20.655000000000001</v>
      </c>
      <c r="G24" s="4"/>
      <c r="H24" s="4"/>
      <c r="I24" s="4">
        <v>0.89</v>
      </c>
      <c r="J24" s="4">
        <v>1.28</v>
      </c>
      <c r="K24" s="4">
        <v>0.89</v>
      </c>
      <c r="L24" s="4">
        <v>1.28</v>
      </c>
      <c r="M24" s="4">
        <v>1.0680000000000001</v>
      </c>
      <c r="N24" s="4">
        <v>1.536</v>
      </c>
      <c r="O24" s="4">
        <v>1.0680000000000001</v>
      </c>
      <c r="P24" s="4">
        <v>1.536</v>
      </c>
      <c r="Q24" s="4">
        <v>58.569000000000003</v>
      </c>
      <c r="R24" s="4">
        <v>39.351999999999997</v>
      </c>
      <c r="S24" s="4">
        <v>0</v>
      </c>
      <c r="T24" s="4">
        <v>56.006</v>
      </c>
      <c r="U24" s="4">
        <v>30.353000000000002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f t="shared" si="4"/>
        <v>0</v>
      </c>
      <c r="AD24" s="4">
        <f t="shared" si="5"/>
        <v>0</v>
      </c>
      <c r="AE24" s="4">
        <f t="shared" si="6"/>
        <v>0</v>
      </c>
      <c r="AF24" s="4">
        <f t="shared" si="7"/>
        <v>0</v>
      </c>
      <c r="AG24" s="8">
        <f t="shared" si="0"/>
        <v>0.88999817651349378</v>
      </c>
      <c r="AH24" s="8">
        <f t="shared" si="1"/>
        <v>0.8942359891425834</v>
      </c>
      <c r="AI24" s="8">
        <f t="shared" si="2"/>
        <v>1.2799895914650012</v>
      </c>
      <c r="AJ24" s="8">
        <f t="shared" si="3"/>
        <v>1.469523117889131</v>
      </c>
      <c r="AK24" s="8">
        <f t="shared" si="8"/>
        <v>2.1360000000000001</v>
      </c>
    </row>
    <row r="25" spans="1:37" x14ac:dyDescent="0.25">
      <c r="A25" s="12" t="s">
        <v>75</v>
      </c>
      <c r="B25" s="4">
        <v>583.51300000000003</v>
      </c>
      <c r="C25" s="4">
        <v>489.33699999999999</v>
      </c>
      <c r="D25" s="4">
        <v>0</v>
      </c>
      <c r="E25" s="4">
        <v>571.53099999999995</v>
      </c>
      <c r="F25" s="4">
        <v>513.67399999999998</v>
      </c>
      <c r="G25" s="4">
        <v>0</v>
      </c>
      <c r="H25" s="4"/>
      <c r="I25" s="4">
        <v>0.75</v>
      </c>
      <c r="J25" s="4">
        <v>0.75</v>
      </c>
      <c r="K25" s="4">
        <v>1.24</v>
      </c>
      <c r="L25" s="4">
        <v>1.24</v>
      </c>
      <c r="M25" s="4">
        <v>0.9</v>
      </c>
      <c r="N25" s="4">
        <v>0.9</v>
      </c>
      <c r="O25" s="4">
        <v>1.49</v>
      </c>
      <c r="P25" s="4">
        <v>1.49</v>
      </c>
      <c r="Q25" s="4">
        <v>441.22699999999998</v>
      </c>
      <c r="R25" s="4">
        <v>321.84500000000003</v>
      </c>
      <c r="S25" s="4">
        <v>0</v>
      </c>
      <c r="T25" s="4">
        <v>703.88400000000001</v>
      </c>
      <c r="U25" s="4">
        <v>570.30499999999995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f t="shared" si="4"/>
        <v>0</v>
      </c>
      <c r="AD25" s="4">
        <f t="shared" si="5"/>
        <v>0</v>
      </c>
      <c r="AE25" s="4">
        <f t="shared" si="6"/>
        <v>0</v>
      </c>
      <c r="AF25" s="4">
        <f t="shared" si="7"/>
        <v>0</v>
      </c>
      <c r="AG25" s="8">
        <f t="shared" si="0"/>
        <v>0.75615624673314896</v>
      </c>
      <c r="AH25" s="8">
        <f t="shared" si="1"/>
        <v>1.2315762399589876</v>
      </c>
      <c r="AI25" s="8">
        <f t="shared" si="2"/>
        <v>0.65771646125267458</v>
      </c>
      <c r="AJ25" s="8">
        <f t="shared" si="3"/>
        <v>1.1102469659745284</v>
      </c>
      <c r="AK25" s="8">
        <f t="shared" si="8"/>
        <v>2.39</v>
      </c>
    </row>
    <row r="26" spans="1:37" x14ac:dyDescent="0.25">
      <c r="A26" s="12" t="s">
        <v>30</v>
      </c>
      <c r="B26" s="4">
        <v>34.863</v>
      </c>
      <c r="C26" s="4">
        <v>12.739000000000001</v>
      </c>
      <c r="D26" s="4">
        <v>0</v>
      </c>
      <c r="E26" s="4">
        <v>41.622</v>
      </c>
      <c r="F26" s="4">
        <v>103.999</v>
      </c>
      <c r="G26" s="4">
        <v>0</v>
      </c>
      <c r="H26" s="4"/>
      <c r="I26" s="4">
        <v>0.95</v>
      </c>
      <c r="J26" s="4">
        <v>1.05</v>
      </c>
      <c r="K26" s="4">
        <v>1.2</v>
      </c>
      <c r="L26" s="4">
        <v>1.35</v>
      </c>
      <c r="M26" s="4">
        <v>1.1399999999999999</v>
      </c>
      <c r="N26" s="4">
        <v>1.26</v>
      </c>
      <c r="O26" s="4">
        <v>1.44</v>
      </c>
      <c r="P26" s="4">
        <v>1.62</v>
      </c>
      <c r="Q26" s="4">
        <v>33.119</v>
      </c>
      <c r="R26" s="4">
        <v>13.375999999999999</v>
      </c>
      <c r="S26" s="4">
        <v>0</v>
      </c>
      <c r="T26" s="4">
        <v>49.945999999999998</v>
      </c>
      <c r="U26" s="4">
        <v>151.82400000000001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f t="shared" si="4"/>
        <v>0</v>
      </c>
      <c r="AD26" s="4">
        <f t="shared" si="5"/>
        <v>0</v>
      </c>
      <c r="AE26" s="4">
        <f t="shared" si="6"/>
        <v>0</v>
      </c>
      <c r="AF26" s="4">
        <f t="shared" si="7"/>
        <v>0</v>
      </c>
      <c r="AG26" s="8">
        <f>(Q26+W26)/B26</f>
        <v>0.94997561885093085</v>
      </c>
      <c r="AH26" s="8">
        <f>(T26+Z26)/E26</f>
        <v>1.199990389697756</v>
      </c>
      <c r="AI26" s="8">
        <f>(R26+X26)/C26</f>
        <v>1.0500039249548629</v>
      </c>
      <c r="AJ26" s="8">
        <f>(U26+V26+AA26+AB26)/(F26+G26)</f>
        <v>1.4598601909633748</v>
      </c>
      <c r="AK26" s="8">
        <f t="shared" si="8"/>
        <v>2.58</v>
      </c>
    </row>
    <row r="27" spans="1:37" x14ac:dyDescent="0.25">
      <c r="A27" s="12" t="s">
        <v>31</v>
      </c>
      <c r="B27" s="4">
        <v>86.088999999999999</v>
      </c>
      <c r="C27" s="4">
        <v>29.715</v>
      </c>
      <c r="D27" s="4">
        <v>1.278</v>
      </c>
      <c r="E27" s="4">
        <v>82.031999999999996</v>
      </c>
      <c r="F27" s="4">
        <v>161.767</v>
      </c>
      <c r="G27" s="4">
        <v>6.4000000000000001E-2</v>
      </c>
      <c r="H27" s="4"/>
      <c r="I27" s="4">
        <v>0.62</v>
      </c>
      <c r="J27" s="4">
        <v>0.9</v>
      </c>
      <c r="K27" s="4">
        <v>1.22</v>
      </c>
      <c r="L27" s="4">
        <v>1.38</v>
      </c>
      <c r="M27" s="4">
        <v>0.74399999999999999</v>
      </c>
      <c r="N27" s="4"/>
      <c r="O27" s="4">
        <v>1.464</v>
      </c>
      <c r="P27" s="4"/>
      <c r="Q27" s="4">
        <v>53.636000000000003</v>
      </c>
      <c r="R27" s="4">
        <v>26.614999999999998</v>
      </c>
      <c r="S27" s="4">
        <v>1.1499999999999999</v>
      </c>
      <c r="T27" s="4">
        <v>100.179</v>
      </c>
      <c r="U27" s="4">
        <v>239.465</v>
      </c>
      <c r="V27" s="4">
        <v>8.7999999999999995E-2</v>
      </c>
      <c r="W27" s="4"/>
      <c r="X27" s="4"/>
      <c r="Y27" s="4"/>
      <c r="Z27" s="4"/>
      <c r="AA27" s="4"/>
      <c r="AB27" s="4"/>
      <c r="AC27" s="4">
        <f t="shared" si="4"/>
        <v>0</v>
      </c>
      <c r="AD27" s="4">
        <f t="shared" si="5"/>
        <v>0</v>
      </c>
      <c r="AE27" s="4">
        <f t="shared" si="6"/>
        <v>0</v>
      </c>
      <c r="AF27" s="4">
        <f t="shared" si="7"/>
        <v>0</v>
      </c>
      <c r="AG27" s="8">
        <f t="shared" ref="AG27:AG43" si="9">(Q27+W27)/B27</f>
        <v>0.62302965535666577</v>
      </c>
      <c r="AH27" s="8">
        <f t="shared" ref="AH27:AH43" si="10">(T27+Z27)/E27</f>
        <v>1.221218548858982</v>
      </c>
      <c r="AI27" s="8">
        <f t="shared" ref="AI27:AI43" si="11">(R27+X27)/C27</f>
        <v>0.89567558472152109</v>
      </c>
      <c r="AJ27" s="8">
        <f t="shared" ref="AJ27:AJ43" si="12">(U27+V27+AA27+AB27)/(F27+G27)</f>
        <v>1.4802664508036163</v>
      </c>
      <c r="AK27" s="8">
        <f t="shared" si="8"/>
        <v>2.2080000000000002</v>
      </c>
    </row>
    <row r="28" spans="1:37" x14ac:dyDescent="0.25">
      <c r="A28" s="9" t="s">
        <v>55</v>
      </c>
      <c r="B28" s="4">
        <v>202.804</v>
      </c>
      <c r="C28" s="4">
        <v>88.013999999999996</v>
      </c>
      <c r="D28" s="4">
        <v>0</v>
      </c>
      <c r="E28" s="4">
        <v>201.33500000000001</v>
      </c>
      <c r="F28" s="4">
        <v>364.75099999999998</v>
      </c>
      <c r="G28" s="4">
        <v>0</v>
      </c>
      <c r="H28" s="4"/>
      <c r="I28" s="4">
        <v>0.76400000000000001</v>
      </c>
      <c r="J28" s="4">
        <v>0.76400000000000001</v>
      </c>
      <c r="K28" s="4">
        <v>0.64500000000000002</v>
      </c>
      <c r="L28" s="4">
        <v>0.64500000000000002</v>
      </c>
      <c r="M28" s="4">
        <v>0.91700000000000004</v>
      </c>
      <c r="N28" s="4">
        <v>0.91700000000000004</v>
      </c>
      <c r="O28" s="4">
        <v>0.77400000000000002</v>
      </c>
      <c r="P28" s="4">
        <v>0.77400000000000002</v>
      </c>
      <c r="Q28" s="4">
        <v>154.94200000000001</v>
      </c>
      <c r="R28" s="4">
        <v>67.242999999999995</v>
      </c>
      <c r="S28" s="4">
        <v>0</v>
      </c>
      <c r="T28" s="4">
        <v>129.86099999999999</v>
      </c>
      <c r="U28" s="4">
        <v>235.26400000000001</v>
      </c>
      <c r="V28" s="4">
        <v>0</v>
      </c>
      <c r="W28" s="4"/>
      <c r="X28" s="4"/>
      <c r="Y28" s="4"/>
      <c r="Z28" s="4"/>
      <c r="AA28" s="4"/>
      <c r="AB28" s="4"/>
      <c r="AC28" s="4">
        <f t="shared" si="4"/>
        <v>0</v>
      </c>
      <c r="AD28" s="4">
        <f t="shared" si="5"/>
        <v>0</v>
      </c>
      <c r="AE28" s="4">
        <f t="shared" si="6"/>
        <v>0</v>
      </c>
      <c r="AF28" s="4">
        <f t="shared" si="7"/>
        <v>0</v>
      </c>
      <c r="AG28" s="8">
        <f t="shared" si="9"/>
        <v>0.76399873769748139</v>
      </c>
      <c r="AH28" s="8">
        <f t="shared" si="10"/>
        <v>0.64499962748652739</v>
      </c>
      <c r="AI28" s="8">
        <f t="shared" si="11"/>
        <v>0.76400345399595515</v>
      </c>
      <c r="AJ28" s="8">
        <f t="shared" si="12"/>
        <v>0.64499891706945289</v>
      </c>
      <c r="AK28" s="8">
        <f t="shared" si="8"/>
        <v>1.6910000000000001</v>
      </c>
    </row>
    <row r="29" spans="1:37" x14ac:dyDescent="0.25">
      <c r="A29" s="12" t="s">
        <v>32</v>
      </c>
      <c r="B29" s="4">
        <v>82.738</v>
      </c>
      <c r="C29" s="4">
        <v>47.920999999999999</v>
      </c>
      <c r="D29" s="4">
        <v>0</v>
      </c>
      <c r="E29" s="4">
        <v>78.588999999999999</v>
      </c>
      <c r="F29" s="4">
        <v>75.173000000000002</v>
      </c>
      <c r="G29" s="4">
        <v>0</v>
      </c>
      <c r="H29" s="4"/>
      <c r="I29" s="4">
        <v>0.71</v>
      </c>
      <c r="J29" s="4">
        <v>0.71</v>
      </c>
      <c r="K29" s="4">
        <v>0.94</v>
      </c>
      <c r="L29" s="4">
        <v>0.94</v>
      </c>
      <c r="M29" s="4">
        <v>0.85</v>
      </c>
      <c r="N29" s="4">
        <v>0.85</v>
      </c>
      <c r="O29" s="4">
        <v>1.1299999999999999</v>
      </c>
      <c r="P29" s="4">
        <v>1.1299999999999999</v>
      </c>
      <c r="Q29" s="4">
        <v>60.081000000000003</v>
      </c>
      <c r="R29" s="4">
        <v>34.343000000000004</v>
      </c>
      <c r="S29" s="4">
        <v>0</v>
      </c>
      <c r="T29" s="4">
        <v>71.887</v>
      </c>
      <c r="U29" s="4">
        <v>70.387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f t="shared" si="4"/>
        <v>0</v>
      </c>
      <c r="AD29" s="4">
        <f t="shared" si="5"/>
        <v>0</v>
      </c>
      <c r="AE29" s="4">
        <f t="shared" si="6"/>
        <v>0</v>
      </c>
      <c r="AF29" s="4">
        <f t="shared" si="7"/>
        <v>0</v>
      </c>
      <c r="AG29" s="8">
        <f t="shared" si="9"/>
        <v>0.72615968478812642</v>
      </c>
      <c r="AH29" s="8">
        <f t="shared" si="10"/>
        <v>0.91472088969194165</v>
      </c>
      <c r="AI29" s="8">
        <f t="shared" si="11"/>
        <v>0.71665866739007955</v>
      </c>
      <c r="AJ29" s="8">
        <f t="shared" si="12"/>
        <v>0.93633352400462933</v>
      </c>
      <c r="AK29" s="8">
        <f t="shared" si="8"/>
        <v>1.98</v>
      </c>
    </row>
    <row r="30" spans="1:37" x14ac:dyDescent="0.25">
      <c r="A30" s="12" t="s">
        <v>33</v>
      </c>
      <c r="B30" s="4">
        <v>64.039000000000001</v>
      </c>
      <c r="C30" s="4">
        <v>43.48</v>
      </c>
      <c r="D30" s="4"/>
      <c r="E30" s="4">
        <v>50.304000000000002</v>
      </c>
      <c r="F30" s="4">
        <v>116.218</v>
      </c>
      <c r="G30" s="4"/>
      <c r="H30" s="4"/>
      <c r="I30" s="4">
        <v>1.1399999999999999</v>
      </c>
      <c r="J30" s="4">
        <v>1.29</v>
      </c>
      <c r="K30" s="4">
        <v>1.1399999999999999</v>
      </c>
      <c r="L30" s="4">
        <v>2</v>
      </c>
      <c r="M30" s="4">
        <v>1.3680000000000001</v>
      </c>
      <c r="N30" s="4">
        <v>1.548</v>
      </c>
      <c r="O30" s="4">
        <v>1.3680000000000001</v>
      </c>
      <c r="P30" s="4">
        <v>2.4</v>
      </c>
      <c r="Q30" s="4">
        <v>72.759</v>
      </c>
      <c r="R30" s="4">
        <v>56.183</v>
      </c>
      <c r="S30" s="4"/>
      <c r="T30" s="4">
        <v>57.56</v>
      </c>
      <c r="U30" s="4">
        <v>232.012</v>
      </c>
      <c r="V30" s="4"/>
      <c r="W30" s="4"/>
      <c r="X30" s="4"/>
      <c r="Y30" s="4"/>
      <c r="Z30" s="4"/>
      <c r="AA30" s="4"/>
      <c r="AB30" s="4"/>
      <c r="AC30" s="4">
        <v>0</v>
      </c>
      <c r="AD30" s="4">
        <v>0</v>
      </c>
      <c r="AE30" s="4">
        <v>0</v>
      </c>
      <c r="AF30" s="4">
        <v>0</v>
      </c>
      <c r="AG30" s="8">
        <f t="shared" si="9"/>
        <v>1.1361670232202252</v>
      </c>
      <c r="AH30" s="8">
        <f t="shared" si="10"/>
        <v>1.1442430025445292</v>
      </c>
      <c r="AI30" s="8">
        <f t="shared" si="11"/>
        <v>1.2921573137074518</v>
      </c>
      <c r="AJ30" s="8">
        <f t="shared" si="12"/>
        <v>1.9963516839043864</v>
      </c>
      <c r="AK30" s="8">
        <f t="shared" si="8"/>
        <v>2.7360000000000002</v>
      </c>
    </row>
    <row r="31" spans="1:37" x14ac:dyDescent="0.25">
      <c r="A31" s="12" t="s">
        <v>34</v>
      </c>
      <c r="B31" s="4">
        <v>279.01499999999999</v>
      </c>
      <c r="C31" s="4">
        <v>35.755000000000003</v>
      </c>
      <c r="D31" s="4">
        <v>0</v>
      </c>
      <c r="E31" s="4">
        <v>278.822</v>
      </c>
      <c r="F31" s="4">
        <v>89.075999999999993</v>
      </c>
      <c r="G31" s="4">
        <v>0</v>
      </c>
      <c r="H31" s="4">
        <v>331.53100000000001</v>
      </c>
      <c r="I31" s="4">
        <v>0.77</v>
      </c>
      <c r="J31" s="4">
        <v>0.89</v>
      </c>
      <c r="K31" s="4">
        <v>0.59</v>
      </c>
      <c r="L31" s="4">
        <v>0.75</v>
      </c>
      <c r="M31" s="4">
        <v>0.92400000000000004</v>
      </c>
      <c r="N31" s="4">
        <v>1.0680000000000001</v>
      </c>
      <c r="O31" s="4">
        <v>0.70799999999999996</v>
      </c>
      <c r="P31" s="4">
        <v>0.9</v>
      </c>
      <c r="Q31" s="4">
        <v>212.327</v>
      </c>
      <c r="R31" s="4">
        <v>31.821999999999999</v>
      </c>
      <c r="S31" s="4">
        <v>0</v>
      </c>
      <c r="T31" s="4">
        <v>162.58099999999999</v>
      </c>
      <c r="U31" s="4">
        <v>76.38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f t="shared" si="4"/>
        <v>0</v>
      </c>
      <c r="AD31" s="4">
        <f t="shared" si="5"/>
        <v>0</v>
      </c>
      <c r="AE31" s="4">
        <f t="shared" si="6"/>
        <v>0</v>
      </c>
      <c r="AF31" s="4">
        <f t="shared" si="7"/>
        <v>0</v>
      </c>
      <c r="AG31" s="8">
        <f t="shared" si="9"/>
        <v>0.76098776051466765</v>
      </c>
      <c r="AH31" s="8">
        <f t="shared" si="10"/>
        <v>0.58309961193879967</v>
      </c>
      <c r="AI31" s="8">
        <f t="shared" si="11"/>
        <v>0.89000139840581727</v>
      </c>
      <c r="AJ31" s="8">
        <f t="shared" si="12"/>
        <v>0.85747002559612018</v>
      </c>
      <c r="AK31" s="8">
        <f t="shared" si="8"/>
        <v>1.6320000000000001</v>
      </c>
    </row>
    <row r="32" spans="1:37" x14ac:dyDescent="0.25">
      <c r="A32" s="12" t="s">
        <v>35</v>
      </c>
      <c r="B32" s="4">
        <v>85.986000000000004</v>
      </c>
      <c r="C32" s="4">
        <v>22.3</v>
      </c>
      <c r="D32" s="4">
        <v>0</v>
      </c>
      <c r="E32" s="4">
        <v>74.53</v>
      </c>
      <c r="F32" s="4">
        <v>21.016999999999999</v>
      </c>
      <c r="G32" s="4">
        <v>0</v>
      </c>
      <c r="H32" s="4">
        <v>87.019000000000005</v>
      </c>
      <c r="I32" s="4">
        <v>0.89</v>
      </c>
      <c r="J32" s="4">
        <v>1.69</v>
      </c>
      <c r="K32" s="4">
        <v>1.32</v>
      </c>
      <c r="L32" s="4">
        <v>2.5299999999999998</v>
      </c>
      <c r="M32" s="4">
        <v>1.0680000000000001</v>
      </c>
      <c r="N32" s="4">
        <v>2.028</v>
      </c>
      <c r="O32" s="4">
        <v>1.5840000000000001</v>
      </c>
      <c r="P32" s="4">
        <v>3.036</v>
      </c>
      <c r="Q32" s="4">
        <v>78.753</v>
      </c>
      <c r="R32" s="4">
        <v>34.359000000000002</v>
      </c>
      <c r="S32" s="4"/>
      <c r="T32" s="4">
        <v>101.633</v>
      </c>
      <c r="U32" s="4">
        <v>48.17</v>
      </c>
      <c r="V32" s="4"/>
      <c r="W32" s="4"/>
      <c r="X32" s="4"/>
      <c r="Y32" s="4"/>
      <c r="Z32" s="4"/>
      <c r="AA32" s="4"/>
      <c r="AB32" s="4"/>
      <c r="AC32" s="4">
        <f t="shared" si="4"/>
        <v>0</v>
      </c>
      <c r="AD32" s="4">
        <f t="shared" si="5"/>
        <v>0</v>
      </c>
      <c r="AE32" s="4">
        <f t="shared" si="6"/>
        <v>0</v>
      </c>
      <c r="AF32" s="4">
        <f t="shared" si="7"/>
        <v>0</v>
      </c>
      <c r="AG32" s="8">
        <f t="shared" si="9"/>
        <v>0.91588165515316444</v>
      </c>
      <c r="AH32" s="8">
        <f t="shared" si="10"/>
        <v>1.3636522205823158</v>
      </c>
      <c r="AI32" s="8">
        <f t="shared" si="11"/>
        <v>1.540762331838565</v>
      </c>
      <c r="AJ32" s="8">
        <f t="shared" si="12"/>
        <v>2.2919541323690349</v>
      </c>
      <c r="AK32" s="8">
        <f t="shared" si="8"/>
        <v>2.6520000000000001</v>
      </c>
    </row>
    <row r="33" spans="1:37" x14ac:dyDescent="0.25">
      <c r="A33" s="12" t="s">
        <v>36</v>
      </c>
      <c r="B33" s="4">
        <v>6860</v>
      </c>
      <c r="C33" s="4">
        <v>2735</v>
      </c>
      <c r="D33" s="4">
        <v>0</v>
      </c>
      <c r="E33" s="4">
        <v>6832</v>
      </c>
      <c r="F33" s="4">
        <v>5116</v>
      </c>
      <c r="G33" s="4">
        <v>0</v>
      </c>
      <c r="H33" s="4">
        <v>10903</v>
      </c>
      <c r="I33" s="4">
        <v>0.95</v>
      </c>
      <c r="J33" s="4">
        <v>2.3199999999999998</v>
      </c>
      <c r="K33" s="4">
        <v>0.78</v>
      </c>
      <c r="L33" s="4">
        <v>1.72</v>
      </c>
      <c r="M33" s="4">
        <v>1.1399999999999999</v>
      </c>
      <c r="N33" s="4">
        <v>2.78</v>
      </c>
      <c r="O33" s="4">
        <v>0.94</v>
      </c>
      <c r="P33" s="4">
        <v>2.06</v>
      </c>
      <c r="Q33" s="4">
        <v>6517</v>
      </c>
      <c r="R33" s="4">
        <v>5806</v>
      </c>
      <c r="S33" s="4">
        <v>0</v>
      </c>
      <c r="T33" s="4">
        <v>5329</v>
      </c>
      <c r="U33" s="4">
        <v>7493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f t="shared" si="4"/>
        <v>0</v>
      </c>
      <c r="AD33" s="4">
        <f t="shared" si="5"/>
        <v>0</v>
      </c>
      <c r="AE33" s="4">
        <f t="shared" si="6"/>
        <v>0</v>
      </c>
      <c r="AF33" s="4">
        <f t="shared" si="7"/>
        <v>0</v>
      </c>
      <c r="AG33" s="8">
        <f t="shared" si="9"/>
        <v>0.95</v>
      </c>
      <c r="AH33" s="8">
        <f t="shared" si="10"/>
        <v>0.78000585480093676</v>
      </c>
      <c r="AI33" s="8">
        <f t="shared" si="11"/>
        <v>2.122851919561243</v>
      </c>
      <c r="AJ33" s="8">
        <f t="shared" si="12"/>
        <v>1.4646207974980454</v>
      </c>
      <c r="AK33" s="8">
        <f t="shared" si="8"/>
        <v>2.08</v>
      </c>
    </row>
    <row r="34" spans="1:37" x14ac:dyDescent="0.25">
      <c r="A34" s="12" t="s">
        <v>37</v>
      </c>
      <c r="B34" s="4">
        <v>63.982999999999997</v>
      </c>
      <c r="C34" s="4">
        <v>39.924999999999997</v>
      </c>
      <c r="D34" s="4">
        <v>0</v>
      </c>
      <c r="E34" s="4">
        <v>56.715000000000003</v>
      </c>
      <c r="F34" s="4">
        <v>39.075000000000003</v>
      </c>
      <c r="G34" s="4">
        <v>0</v>
      </c>
      <c r="H34" s="4"/>
      <c r="I34" s="4">
        <v>0.89</v>
      </c>
      <c r="J34" s="4">
        <v>1.05</v>
      </c>
      <c r="K34" s="4">
        <v>1.1299999999999999</v>
      </c>
      <c r="L34" s="4">
        <v>1.33</v>
      </c>
      <c r="M34" s="4">
        <v>1.07</v>
      </c>
      <c r="N34" s="4">
        <v>1.26</v>
      </c>
      <c r="O34" s="4">
        <v>1.35</v>
      </c>
      <c r="P34" s="4">
        <v>1.59</v>
      </c>
      <c r="Q34" s="4">
        <v>57.072000000000003</v>
      </c>
      <c r="R34" s="4">
        <v>41.920999999999999</v>
      </c>
      <c r="S34" s="4">
        <v>0</v>
      </c>
      <c r="T34" s="4">
        <v>63.807000000000002</v>
      </c>
      <c r="U34" s="4">
        <v>51.774999999999999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f t="shared" si="4"/>
        <v>0</v>
      </c>
      <c r="AD34" s="4">
        <f t="shared" si="5"/>
        <v>0</v>
      </c>
      <c r="AE34" s="4">
        <f t="shared" si="6"/>
        <v>0</v>
      </c>
      <c r="AF34" s="4">
        <f t="shared" si="7"/>
        <v>0</v>
      </c>
      <c r="AG34" s="8">
        <f t="shared" si="9"/>
        <v>0.89198693402935159</v>
      </c>
      <c r="AH34" s="8">
        <f t="shared" si="10"/>
        <v>1.125046284051838</v>
      </c>
      <c r="AI34" s="8">
        <f t="shared" si="11"/>
        <v>1.0499937382592361</v>
      </c>
      <c r="AJ34" s="8">
        <f t="shared" si="12"/>
        <v>1.3250159948816378</v>
      </c>
      <c r="AK34" s="8">
        <f t="shared" si="8"/>
        <v>2.42</v>
      </c>
    </row>
    <row r="35" spans="1:37" x14ac:dyDescent="0.25">
      <c r="A35" s="12" t="s">
        <v>38</v>
      </c>
      <c r="B35" s="7">
        <v>1423.1279999999999</v>
      </c>
      <c r="C35" s="4">
        <v>744.68799999999999</v>
      </c>
      <c r="D35" s="4">
        <v>0</v>
      </c>
      <c r="E35" s="4">
        <v>1425.3440000000001</v>
      </c>
      <c r="F35" s="4">
        <v>959.87400000000002</v>
      </c>
      <c r="G35" s="4">
        <v>0</v>
      </c>
      <c r="H35" s="4">
        <v>1802.748</v>
      </c>
      <c r="I35" s="4">
        <v>0.57999999999999996</v>
      </c>
      <c r="J35" s="4">
        <v>0.57999999999999996</v>
      </c>
      <c r="K35" s="4">
        <v>1</v>
      </c>
      <c r="L35" s="4">
        <v>1</v>
      </c>
      <c r="M35" s="4">
        <v>0.69599999999999995</v>
      </c>
      <c r="N35" s="4">
        <v>0.69599999999999995</v>
      </c>
      <c r="O35" s="4">
        <v>1.2</v>
      </c>
      <c r="P35" s="4">
        <v>1.2</v>
      </c>
      <c r="Q35" s="4">
        <v>826.00599999999997</v>
      </c>
      <c r="R35" s="4">
        <v>432.24200000000002</v>
      </c>
      <c r="S35" s="4">
        <v>0</v>
      </c>
      <c r="T35" s="4">
        <v>1425.355</v>
      </c>
      <c r="U35" s="4">
        <v>1272.337</v>
      </c>
      <c r="V35" s="4"/>
      <c r="W35" s="4"/>
      <c r="X35" s="4"/>
      <c r="Y35" s="4"/>
      <c r="Z35" s="4"/>
      <c r="AA35" s="4"/>
      <c r="AB35" s="4"/>
      <c r="AC35" s="4">
        <f t="shared" si="4"/>
        <v>0</v>
      </c>
      <c r="AD35" s="4">
        <f t="shared" si="5"/>
        <v>0</v>
      </c>
      <c r="AE35" s="4">
        <f t="shared" si="6"/>
        <v>0</v>
      </c>
      <c r="AF35" s="4">
        <f t="shared" si="7"/>
        <v>0</v>
      </c>
      <c r="AG35" s="8">
        <f t="shared" si="9"/>
        <v>0.58041581642691309</v>
      </c>
      <c r="AH35" s="8">
        <f t="shared" si="10"/>
        <v>1.0000077174352295</v>
      </c>
      <c r="AI35" s="8">
        <f t="shared" si="11"/>
        <v>0.58043368497948133</v>
      </c>
      <c r="AJ35" s="8">
        <f t="shared" si="12"/>
        <v>1.3255250168251249</v>
      </c>
      <c r="AK35" s="8">
        <f t="shared" si="8"/>
        <v>1.8959999999999999</v>
      </c>
    </row>
    <row r="36" spans="1:37" x14ac:dyDescent="0.25">
      <c r="A36" s="12" t="s">
        <v>39</v>
      </c>
      <c r="B36" s="4">
        <v>20.646000000000001</v>
      </c>
      <c r="C36" s="4">
        <v>6.5039999999999996</v>
      </c>
      <c r="D36" s="4">
        <v>0</v>
      </c>
      <c r="E36" s="4">
        <v>19.945</v>
      </c>
      <c r="F36" s="4">
        <v>6.3179999999999996</v>
      </c>
      <c r="G36" s="4">
        <v>0</v>
      </c>
      <c r="H36" s="4"/>
      <c r="I36" s="4">
        <v>0.70399999999999996</v>
      </c>
      <c r="J36" s="4">
        <v>0.70399999999999996</v>
      </c>
      <c r="K36" s="4">
        <v>1.3540000000000001</v>
      </c>
      <c r="L36" s="4">
        <v>1.3540000000000001</v>
      </c>
      <c r="M36" s="4">
        <v>0.84</v>
      </c>
      <c r="N36" s="4">
        <v>0.84</v>
      </c>
      <c r="O36" s="4">
        <v>1.62</v>
      </c>
      <c r="P36" s="4">
        <v>1.62</v>
      </c>
      <c r="Q36" s="4">
        <v>14.535</v>
      </c>
      <c r="R36" s="4">
        <v>4.5789999999999997</v>
      </c>
      <c r="S36" s="4">
        <v>0</v>
      </c>
      <c r="T36" s="4">
        <v>27.006</v>
      </c>
      <c r="U36" s="4">
        <v>8.5540000000000003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f t="shared" si="4"/>
        <v>0</v>
      </c>
      <c r="AD36" s="4">
        <f t="shared" si="5"/>
        <v>0</v>
      </c>
      <c r="AE36" s="4">
        <f t="shared" si="6"/>
        <v>0</v>
      </c>
      <c r="AF36" s="4">
        <f t="shared" si="7"/>
        <v>0</v>
      </c>
      <c r="AG36" s="8">
        <f t="shared" si="9"/>
        <v>0.70401046207497819</v>
      </c>
      <c r="AH36" s="8">
        <f t="shared" si="10"/>
        <v>1.3540235648032088</v>
      </c>
      <c r="AI36" s="8">
        <f t="shared" si="11"/>
        <v>0.70402829028290281</v>
      </c>
      <c r="AJ36" s="8">
        <f t="shared" si="12"/>
        <v>1.3539094650205763</v>
      </c>
      <c r="AK36" s="8">
        <f t="shared" si="8"/>
        <v>2.46</v>
      </c>
    </row>
    <row r="37" spans="1:37" x14ac:dyDescent="0.25">
      <c r="A37" s="12" t="s">
        <v>40</v>
      </c>
      <c r="B37" s="4">
        <v>69.224000000000004</v>
      </c>
      <c r="C37" s="4">
        <v>16.905999999999999</v>
      </c>
      <c r="D37" s="4">
        <v>3.0870000000000002</v>
      </c>
      <c r="E37" s="4">
        <v>75.018000000000001</v>
      </c>
      <c r="F37" s="4">
        <v>16.988</v>
      </c>
      <c r="G37" s="4">
        <v>17.923999999999999</v>
      </c>
      <c r="H37" s="4"/>
      <c r="I37" s="4">
        <v>0.80400000000000005</v>
      </c>
      <c r="J37" s="4">
        <v>0.96299999999999997</v>
      </c>
      <c r="K37" s="4">
        <v>0.90300000000000002</v>
      </c>
      <c r="L37" s="4">
        <v>1.052</v>
      </c>
      <c r="M37" s="4">
        <v>0.96499999999999997</v>
      </c>
      <c r="N37" s="4">
        <v>1.1559999999999999</v>
      </c>
      <c r="O37" s="4">
        <v>1.0840000000000001</v>
      </c>
      <c r="P37" s="4">
        <v>1.262</v>
      </c>
      <c r="Q37" s="4">
        <v>55.219000000000001</v>
      </c>
      <c r="R37" s="4">
        <v>16.114000000000001</v>
      </c>
      <c r="S37" s="4">
        <v>2.863</v>
      </c>
      <c r="T37" s="4">
        <v>67.652000000000001</v>
      </c>
      <c r="U37" s="4">
        <v>17.904</v>
      </c>
      <c r="V37" s="4">
        <v>18.876999999999999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f t="shared" si="4"/>
        <v>0</v>
      </c>
      <c r="AD37" s="4">
        <f t="shared" si="5"/>
        <v>0</v>
      </c>
      <c r="AE37" s="4">
        <f t="shared" si="6"/>
        <v>0</v>
      </c>
      <c r="AF37" s="4">
        <f t="shared" si="7"/>
        <v>0</v>
      </c>
      <c r="AG37" s="8">
        <f t="shared" si="9"/>
        <v>0.79768577372009708</v>
      </c>
      <c r="AH37" s="8">
        <f t="shared" si="10"/>
        <v>0.90181023221093604</v>
      </c>
      <c r="AI37" s="8">
        <f t="shared" si="11"/>
        <v>0.95315272684254126</v>
      </c>
      <c r="AJ37" s="8">
        <f t="shared" si="12"/>
        <v>1.0535346012832263</v>
      </c>
      <c r="AK37" s="8">
        <f t="shared" si="8"/>
        <v>2.0489999999999999</v>
      </c>
    </row>
    <row r="38" spans="1:37" x14ac:dyDescent="0.25">
      <c r="A38" s="12" t="s">
        <v>41</v>
      </c>
      <c r="B38" s="4">
        <v>122.01300000000001</v>
      </c>
      <c r="C38" s="4">
        <v>34.591000000000001</v>
      </c>
      <c r="D38" s="4">
        <v>0</v>
      </c>
      <c r="E38" s="4">
        <v>118.628</v>
      </c>
      <c r="F38" s="4">
        <v>52.676000000000002</v>
      </c>
      <c r="G38" s="4">
        <v>0</v>
      </c>
      <c r="H38" s="4"/>
      <c r="I38" s="4">
        <v>1.01</v>
      </c>
      <c r="J38" s="4">
        <v>1.01</v>
      </c>
      <c r="K38" s="4">
        <v>1.18</v>
      </c>
      <c r="L38" s="4">
        <v>1.18</v>
      </c>
      <c r="M38" s="4">
        <v>1.21</v>
      </c>
      <c r="N38" s="4">
        <v>1.21</v>
      </c>
      <c r="O38" s="4">
        <v>1.42</v>
      </c>
      <c r="P38" s="4">
        <v>1.42</v>
      </c>
      <c r="Q38" s="4">
        <v>122.947</v>
      </c>
      <c r="R38" s="4">
        <v>34.886000000000003</v>
      </c>
      <c r="S38" s="4">
        <v>0</v>
      </c>
      <c r="T38" s="4">
        <v>139.62799999999999</v>
      </c>
      <c r="U38" s="4">
        <v>61.500999999999998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/>
      <c r="AC38" s="4">
        <f t="shared" si="4"/>
        <v>0</v>
      </c>
      <c r="AD38" s="4">
        <f t="shared" si="5"/>
        <v>0</v>
      </c>
      <c r="AE38" s="4">
        <f t="shared" si="6"/>
        <v>0</v>
      </c>
      <c r="AF38" s="4">
        <f t="shared" si="7"/>
        <v>0</v>
      </c>
      <c r="AG38" s="8">
        <f t="shared" si="9"/>
        <v>1.0076549220165065</v>
      </c>
      <c r="AH38" s="8">
        <f t="shared" si="10"/>
        <v>1.1770239741039215</v>
      </c>
      <c r="AI38" s="8">
        <f t="shared" si="11"/>
        <v>1.0085282298863867</v>
      </c>
      <c r="AJ38" s="8">
        <f t="shared" si="12"/>
        <v>1.1675336016402156</v>
      </c>
      <c r="AK38" s="8">
        <f t="shared" si="8"/>
        <v>2.63</v>
      </c>
    </row>
    <row r="39" spans="1:37" x14ac:dyDescent="0.25">
      <c r="A39" s="12" t="s">
        <v>74</v>
      </c>
      <c r="B39" s="4">
        <v>46.183</v>
      </c>
      <c r="C39" s="4">
        <v>9.1590000000000007</v>
      </c>
      <c r="D39" s="4">
        <v>0</v>
      </c>
      <c r="E39" s="4">
        <v>44.947000000000003</v>
      </c>
      <c r="F39" s="4">
        <v>7.9569999999999999</v>
      </c>
      <c r="G39" s="4">
        <v>0</v>
      </c>
      <c r="H39" s="4"/>
      <c r="I39" s="4">
        <v>0.88</v>
      </c>
      <c r="J39" s="4">
        <v>0.88</v>
      </c>
      <c r="K39" s="4">
        <v>1.91</v>
      </c>
      <c r="L39" s="4">
        <v>1.91</v>
      </c>
      <c r="M39" s="4">
        <v>1.0551999999999999</v>
      </c>
      <c r="N39" s="4">
        <v>1.0551999999999999</v>
      </c>
      <c r="O39" s="4">
        <v>2.2978999999999998</v>
      </c>
      <c r="P39" s="4">
        <v>2.2978999999999998</v>
      </c>
      <c r="Q39" s="4">
        <v>40.640999999999998</v>
      </c>
      <c r="R39" s="4">
        <v>8.06</v>
      </c>
      <c r="S39" s="4">
        <v>0</v>
      </c>
      <c r="T39" s="4">
        <v>85.849000000000004</v>
      </c>
      <c r="U39" s="4">
        <v>15.198</v>
      </c>
      <c r="V39" s="4">
        <v>0</v>
      </c>
      <c r="W39" s="4"/>
      <c r="X39" s="4"/>
      <c r="Y39" s="4"/>
      <c r="Z39" s="4"/>
      <c r="AA39" s="4"/>
      <c r="AB39" s="4"/>
      <c r="AC39" s="4">
        <f t="shared" si="4"/>
        <v>0</v>
      </c>
      <c r="AD39" s="4">
        <f t="shared" si="5"/>
        <v>0</v>
      </c>
      <c r="AE39" s="4">
        <f t="shared" si="6"/>
        <v>0</v>
      </c>
      <c r="AF39" s="4">
        <f t="shared" si="7"/>
        <v>0</v>
      </c>
      <c r="AG39" s="8">
        <f t="shared" si="9"/>
        <v>0.87999913388043216</v>
      </c>
      <c r="AH39" s="8">
        <f t="shared" si="10"/>
        <v>1.9100051171379624</v>
      </c>
      <c r="AI39" s="8">
        <f t="shared" si="11"/>
        <v>0.88000873457801065</v>
      </c>
      <c r="AJ39" s="8">
        <f t="shared" si="12"/>
        <v>1.9100163378157597</v>
      </c>
      <c r="AK39" s="8">
        <f t="shared" si="8"/>
        <v>3.3530999999999995</v>
      </c>
    </row>
    <row r="40" spans="1:37" x14ac:dyDescent="0.25">
      <c r="A40" s="12" t="s">
        <v>43</v>
      </c>
      <c r="B40" s="4">
        <v>25.544</v>
      </c>
      <c r="C40" s="4">
        <v>8.86</v>
      </c>
      <c r="D40" s="4">
        <v>0</v>
      </c>
      <c r="E40" s="4">
        <v>24.933</v>
      </c>
      <c r="F40" s="4">
        <v>10.736000000000001</v>
      </c>
      <c r="G40" s="4">
        <v>0</v>
      </c>
      <c r="H40" s="4"/>
      <c r="I40" s="4">
        <v>0.77</v>
      </c>
      <c r="J40" s="4">
        <v>0.77</v>
      </c>
      <c r="K40" s="4">
        <v>0.95</v>
      </c>
      <c r="L40" s="4">
        <v>0.95</v>
      </c>
      <c r="M40" s="4">
        <v>0.92</v>
      </c>
      <c r="N40" s="4">
        <v>0.92</v>
      </c>
      <c r="O40" s="4">
        <v>1.1399999999999999</v>
      </c>
      <c r="P40" s="4">
        <v>1.1399999999999999</v>
      </c>
      <c r="Q40" s="4">
        <v>19.747</v>
      </c>
      <c r="R40" s="4">
        <v>6.851</v>
      </c>
      <c r="S40" s="4">
        <v>0</v>
      </c>
      <c r="T40" s="4">
        <v>23.736000000000001</v>
      </c>
      <c r="U40" s="4">
        <v>10.506</v>
      </c>
      <c r="V40" s="4">
        <v>0</v>
      </c>
      <c r="W40" s="4"/>
      <c r="X40" s="4"/>
      <c r="Y40" s="4"/>
      <c r="Z40" s="4"/>
      <c r="AA40" s="4"/>
      <c r="AB40" s="4"/>
      <c r="AC40" s="4">
        <f t="shared" si="4"/>
        <v>0</v>
      </c>
      <c r="AD40" s="4">
        <f t="shared" si="5"/>
        <v>0</v>
      </c>
      <c r="AE40" s="4">
        <f t="shared" si="6"/>
        <v>0</v>
      </c>
      <c r="AF40" s="4">
        <f t="shared" si="7"/>
        <v>0</v>
      </c>
      <c r="AG40" s="8">
        <f t="shared" si="9"/>
        <v>0.7730582524271844</v>
      </c>
      <c r="AH40" s="8">
        <f t="shared" si="10"/>
        <v>0.9519913367825773</v>
      </c>
      <c r="AI40" s="8">
        <f t="shared" si="11"/>
        <v>0.77325056433408579</v>
      </c>
      <c r="AJ40" s="8">
        <f t="shared" si="12"/>
        <v>0.97857675111773468</v>
      </c>
      <c r="AK40" s="8">
        <f t="shared" si="8"/>
        <v>2.06</v>
      </c>
    </row>
    <row r="41" spans="1:37" x14ac:dyDescent="0.25">
      <c r="A41" s="12" t="s">
        <v>44</v>
      </c>
      <c r="B41" s="4">
        <v>6.14</v>
      </c>
      <c r="C41" s="4">
        <v>1.3240000000000001</v>
      </c>
      <c r="D41" s="4">
        <v>2.9000000000000001E-2</v>
      </c>
      <c r="E41" s="4">
        <v>2.3650000000000002</v>
      </c>
      <c r="F41" s="4">
        <v>5.2249999999999996</v>
      </c>
      <c r="G41" s="4">
        <v>0</v>
      </c>
      <c r="H41" s="4"/>
      <c r="I41" s="4">
        <v>0.93</v>
      </c>
      <c r="J41" s="4">
        <v>0.93</v>
      </c>
      <c r="K41" s="4">
        <v>1.65</v>
      </c>
      <c r="L41" s="4">
        <v>1.65</v>
      </c>
      <c r="M41" s="4">
        <v>1.1160000000000001</v>
      </c>
      <c r="N41" s="4">
        <v>1.1160000000000001</v>
      </c>
      <c r="O41" s="4">
        <v>1.98</v>
      </c>
      <c r="P41" s="4">
        <v>1.98</v>
      </c>
      <c r="Q41" s="4">
        <v>5.7110000000000003</v>
      </c>
      <c r="R41" s="4">
        <v>1.2310000000000001</v>
      </c>
      <c r="S41" s="4">
        <v>2.7E-2</v>
      </c>
      <c r="T41" s="4">
        <v>3.9020000000000001</v>
      </c>
      <c r="U41" s="4">
        <v>8.6210000000000004</v>
      </c>
      <c r="V41" s="4">
        <v>0</v>
      </c>
      <c r="W41" s="13">
        <v>7.0170000000000003</v>
      </c>
      <c r="X41" s="4">
        <v>6.7000000000000004E-2</v>
      </c>
      <c r="Y41" s="4">
        <v>3.0000000000000001E-3</v>
      </c>
      <c r="Z41" s="4">
        <v>2.6960000000000002</v>
      </c>
      <c r="AA41" s="4">
        <v>0.315</v>
      </c>
      <c r="AB41" s="4">
        <v>0</v>
      </c>
      <c r="AC41" s="4">
        <f t="shared" si="4"/>
        <v>1.1428338762214985</v>
      </c>
      <c r="AD41" s="4">
        <f t="shared" si="5"/>
        <v>1.1399577167019028</v>
      </c>
      <c r="AE41" s="4">
        <f t="shared" si="6"/>
        <v>5.1736881005173693E-2</v>
      </c>
      <c r="AF41" s="4">
        <f t="shared" si="7"/>
        <v>6.0287081339712924E-2</v>
      </c>
      <c r="AG41" s="8">
        <f t="shared" si="9"/>
        <v>2.0729641693811081</v>
      </c>
      <c r="AH41" s="8">
        <f t="shared" si="10"/>
        <v>2.7898520084566596</v>
      </c>
      <c r="AI41" s="8">
        <f t="shared" si="11"/>
        <v>0.98036253776435045</v>
      </c>
      <c r="AJ41" s="8">
        <f t="shared" si="12"/>
        <v>1.7102392344497608</v>
      </c>
      <c r="AK41" s="8">
        <f t="shared" si="8"/>
        <v>3.0960000000000001</v>
      </c>
    </row>
    <row r="42" spans="1:37" x14ac:dyDescent="0.25">
      <c r="A42" s="12" t="s">
        <v>77</v>
      </c>
      <c r="B42" s="4">
        <v>274.10300000000001</v>
      </c>
      <c r="C42" s="4">
        <v>56.46</v>
      </c>
      <c r="D42" s="4">
        <v>0</v>
      </c>
      <c r="E42" s="4">
        <v>267.08100000000002</v>
      </c>
      <c r="F42" s="4">
        <v>65.215000000000003</v>
      </c>
      <c r="G42" s="4">
        <v>0</v>
      </c>
      <c r="H42" s="4"/>
      <c r="I42" s="4">
        <v>1.25</v>
      </c>
      <c r="J42" s="4">
        <v>1.47</v>
      </c>
      <c r="K42" s="4">
        <v>1.95</v>
      </c>
      <c r="L42" s="4">
        <v>2.2000000000000002</v>
      </c>
      <c r="M42" s="4">
        <v>1.5</v>
      </c>
      <c r="N42" s="4">
        <v>1.76</v>
      </c>
      <c r="O42" s="4">
        <v>2.34</v>
      </c>
      <c r="P42" s="4">
        <v>2.64</v>
      </c>
      <c r="Q42" s="4">
        <v>343.35399999999998</v>
      </c>
      <c r="R42" s="4">
        <v>92.013000000000005</v>
      </c>
      <c r="S42" s="4">
        <v>0</v>
      </c>
      <c r="T42" s="4">
        <v>495.00299999999999</v>
      </c>
      <c r="U42" s="4">
        <v>120.42400000000001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f t="shared" si="4"/>
        <v>0</v>
      </c>
      <c r="AD42" s="4">
        <f t="shared" si="5"/>
        <v>0</v>
      </c>
      <c r="AE42" s="4">
        <f t="shared" si="6"/>
        <v>0</v>
      </c>
      <c r="AF42" s="4">
        <f t="shared" si="7"/>
        <v>0</v>
      </c>
      <c r="AG42" s="8">
        <f t="shared" si="9"/>
        <v>1.2526459031823802</v>
      </c>
      <c r="AH42" s="8">
        <f t="shared" si="10"/>
        <v>1.8533815584036302</v>
      </c>
      <c r="AI42" s="8">
        <f t="shared" si="11"/>
        <v>1.629702444208289</v>
      </c>
      <c r="AJ42" s="8">
        <f t="shared" si="12"/>
        <v>1.8465690408648316</v>
      </c>
      <c r="AK42" s="8">
        <f t="shared" si="8"/>
        <v>3.84</v>
      </c>
    </row>
    <row r="43" spans="1:37" x14ac:dyDescent="0.25">
      <c r="A43" s="12" t="s">
        <v>46</v>
      </c>
      <c r="B43" s="4">
        <v>243.86699999999999</v>
      </c>
      <c r="C43" s="4">
        <v>93.9</v>
      </c>
      <c r="D43" s="4">
        <v>0.112</v>
      </c>
      <c r="E43" s="4">
        <v>246.12700000000001</v>
      </c>
      <c r="F43" s="4">
        <v>183.131</v>
      </c>
      <c r="G43" s="4">
        <v>9.6000000000000002E-2</v>
      </c>
      <c r="H43" s="4"/>
      <c r="I43" s="4">
        <v>0.77</v>
      </c>
      <c r="J43" s="4">
        <v>0.77</v>
      </c>
      <c r="K43" s="4">
        <v>0.99</v>
      </c>
      <c r="L43" s="4">
        <v>0.99</v>
      </c>
      <c r="M43" s="4">
        <v>0.92</v>
      </c>
      <c r="N43" s="4">
        <v>0.92</v>
      </c>
      <c r="O43" s="4">
        <v>1.19</v>
      </c>
      <c r="P43" s="4">
        <v>1.19</v>
      </c>
      <c r="Q43" s="4">
        <v>184.74299999999999</v>
      </c>
      <c r="R43" s="4">
        <v>71.406000000000006</v>
      </c>
      <c r="S43" s="4">
        <v>8.5000000000000006E-2</v>
      </c>
      <c r="T43" s="4">
        <v>240.22800000000001</v>
      </c>
      <c r="U43" s="4">
        <v>236.751</v>
      </c>
      <c r="V43" s="4">
        <v>9.4E-2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f t="shared" si="4"/>
        <v>0</v>
      </c>
      <c r="AD43" s="4">
        <f t="shared" si="5"/>
        <v>0</v>
      </c>
      <c r="AE43" s="4">
        <f t="shared" si="6"/>
        <v>0</v>
      </c>
      <c r="AF43" s="4">
        <f t="shared" si="7"/>
        <v>0</v>
      </c>
      <c r="AG43" s="8">
        <f t="shared" si="9"/>
        <v>0.75755637294098832</v>
      </c>
      <c r="AH43" s="8">
        <f t="shared" si="10"/>
        <v>0.97603269856618735</v>
      </c>
      <c r="AI43" s="8">
        <f t="shared" si="11"/>
        <v>0.76044728434504794</v>
      </c>
      <c r="AJ43" s="8">
        <f t="shared" si="12"/>
        <v>1.2926315444776151</v>
      </c>
      <c r="AK43" s="8">
        <f t="shared" si="8"/>
        <v>2.11</v>
      </c>
    </row>
    <row r="46" spans="1:37" x14ac:dyDescent="0.25">
      <c r="A46" s="11" t="s">
        <v>49</v>
      </c>
    </row>
    <row r="47" spans="1:37" x14ac:dyDescent="0.25">
      <c r="A47" s="11" t="s">
        <v>56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47"/>
  <sheetViews>
    <sheetView zoomScaleNormal="100" workbookViewId="0">
      <pane xSplit="1" ySplit="3" topLeftCell="B10" activePane="bottomRight" state="frozen"/>
      <selection pane="topRight" activeCell="B1" sqref="B1"/>
      <selection pane="bottomLeft" activeCell="A4" sqref="A4"/>
      <selection pane="bottomRight" activeCell="A43" sqref="A43"/>
    </sheetView>
  </sheetViews>
  <sheetFormatPr defaultRowHeight="15" x14ac:dyDescent="0.25"/>
  <cols>
    <col min="1" max="1" width="26.140625" style="11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3" width="17.28515625" hidden="1" customWidth="1"/>
    <col min="34" max="34" width="17.7109375" hidden="1" customWidth="1"/>
    <col min="35" max="35" width="20" hidden="1" customWidth="1"/>
    <col min="36" max="36" width="21.85546875" hidden="1" customWidth="1"/>
    <col min="37" max="40" width="9.140625" hidden="1" customWidth="1"/>
    <col min="41" max="41" width="23" customWidth="1"/>
  </cols>
  <sheetData>
    <row r="1" spans="1:41" ht="45" x14ac:dyDescent="0.25">
      <c r="AC1" s="24" t="s">
        <v>66</v>
      </c>
      <c r="AD1" s="25"/>
      <c r="AE1" s="24" t="s">
        <v>66</v>
      </c>
      <c r="AF1" s="25"/>
      <c r="AG1" s="38" t="s">
        <v>68</v>
      </c>
      <c r="AH1" s="38"/>
      <c r="AI1" s="40" t="s">
        <v>69</v>
      </c>
      <c r="AJ1" s="41"/>
      <c r="AK1" s="27" t="s">
        <v>62</v>
      </c>
      <c r="AL1" s="28"/>
      <c r="AM1" s="28"/>
      <c r="AN1" s="29"/>
      <c r="AO1" s="44" t="s">
        <v>69</v>
      </c>
    </row>
    <row r="2" spans="1:41" x14ac:dyDescent="0.25">
      <c r="A2" s="6"/>
      <c r="B2" s="45" t="s">
        <v>0</v>
      </c>
      <c r="C2" s="46"/>
      <c r="D2" s="47"/>
      <c r="E2" s="45" t="s">
        <v>4</v>
      </c>
      <c r="F2" s="46"/>
      <c r="G2" s="46"/>
      <c r="H2" s="37"/>
      <c r="I2" s="18" t="s">
        <v>6</v>
      </c>
      <c r="J2" s="19"/>
      <c r="K2" s="22" t="s">
        <v>7</v>
      </c>
      <c r="L2" s="19"/>
      <c r="M2" s="22" t="s">
        <v>8</v>
      </c>
      <c r="N2" s="19"/>
      <c r="O2" s="22" t="s">
        <v>9</v>
      </c>
      <c r="P2" s="19"/>
      <c r="Q2" s="22" t="s">
        <v>60</v>
      </c>
      <c r="R2" s="18"/>
      <c r="S2" s="19"/>
      <c r="T2" s="22" t="s">
        <v>61</v>
      </c>
      <c r="U2" s="18"/>
      <c r="V2" s="19"/>
      <c r="W2" s="22" t="s">
        <v>11</v>
      </c>
      <c r="X2" s="18"/>
      <c r="Y2" s="19"/>
      <c r="Z2" s="48" t="s">
        <v>12</v>
      </c>
      <c r="AA2" s="49"/>
      <c r="AB2" s="50"/>
      <c r="AC2" s="24" t="s">
        <v>57</v>
      </c>
      <c r="AD2" s="25"/>
      <c r="AE2" s="24" t="s">
        <v>59</v>
      </c>
      <c r="AF2" s="25"/>
      <c r="AG2" s="38" t="s">
        <v>57</v>
      </c>
      <c r="AH2" s="38"/>
      <c r="AI2" s="38" t="s">
        <v>57</v>
      </c>
      <c r="AJ2" s="38"/>
      <c r="AK2" s="27" t="s">
        <v>57</v>
      </c>
      <c r="AL2" s="29"/>
      <c r="AM2" s="27" t="s">
        <v>59</v>
      </c>
      <c r="AN2" s="29"/>
      <c r="AO2" s="43"/>
    </row>
    <row r="3" spans="1:41" ht="21" x14ac:dyDescent="0.35">
      <c r="A3" s="10">
        <v>41455</v>
      </c>
      <c r="B3" s="20" t="s">
        <v>1</v>
      </c>
      <c r="C3" s="20" t="s">
        <v>2</v>
      </c>
      <c r="D3" s="20" t="s">
        <v>3</v>
      </c>
      <c r="E3" s="23" t="s">
        <v>1</v>
      </c>
      <c r="F3" s="23" t="s">
        <v>5</v>
      </c>
      <c r="G3" s="23" t="s">
        <v>3</v>
      </c>
      <c r="H3" s="23" t="s">
        <v>47</v>
      </c>
      <c r="I3" s="20" t="s">
        <v>1</v>
      </c>
      <c r="J3" s="20" t="s">
        <v>2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10</v>
      </c>
      <c r="T3" s="20" t="s">
        <v>1</v>
      </c>
      <c r="U3" s="20" t="s">
        <v>2</v>
      </c>
      <c r="V3" s="20" t="s">
        <v>10</v>
      </c>
      <c r="W3" s="20" t="s">
        <v>1</v>
      </c>
      <c r="X3" s="20" t="s">
        <v>2</v>
      </c>
      <c r="Y3" s="20" t="s">
        <v>10</v>
      </c>
      <c r="Z3" s="20" t="s">
        <v>1</v>
      </c>
      <c r="AA3" s="20" t="s">
        <v>2</v>
      </c>
      <c r="AB3" s="20" t="s">
        <v>10</v>
      </c>
      <c r="AC3" s="26" t="s">
        <v>51</v>
      </c>
      <c r="AD3" s="26" t="s">
        <v>52</v>
      </c>
      <c r="AE3" s="26" t="s">
        <v>51</v>
      </c>
      <c r="AF3" s="26" t="s">
        <v>52</v>
      </c>
      <c r="AG3" s="39" t="s">
        <v>51</v>
      </c>
      <c r="AH3" s="39" t="s">
        <v>52</v>
      </c>
      <c r="AI3" s="39" t="s">
        <v>51</v>
      </c>
      <c r="AJ3" s="39" t="s">
        <v>52</v>
      </c>
      <c r="AK3" s="30" t="s">
        <v>51</v>
      </c>
      <c r="AL3" s="30" t="s">
        <v>52</v>
      </c>
      <c r="AM3" s="30" t="s">
        <v>51</v>
      </c>
      <c r="AN3" s="30" t="s">
        <v>52</v>
      </c>
      <c r="AO3" s="43" t="s">
        <v>70</v>
      </c>
    </row>
    <row r="4" spans="1:41" x14ac:dyDescent="0.25">
      <c r="A4" s="12" t="s">
        <v>13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 s="4">
        <f>W4/B4</f>
        <v>5.2032260001200746E-4</v>
      </c>
      <c r="AD4" s="4">
        <f>Z4/E4</f>
        <v>5.1883679812211305E-4</v>
      </c>
      <c r="AE4" s="4">
        <f>(X4+Y4)/(C4+D4)</f>
        <v>8.8761673461127E-3</v>
      </c>
      <c r="AF4" s="4">
        <f>(AA4+AB4)/(F4+G4)</f>
        <v>9.4927916525175196E-3</v>
      </c>
      <c r="AG4" s="4">
        <f>I4+AC4</f>
        <v>1.3305203226000122</v>
      </c>
      <c r="AH4" s="4">
        <f>K4+AD4</f>
        <v>2.1805188367981221</v>
      </c>
      <c r="AI4" s="8">
        <f>AG4*1.2</f>
        <v>1.5966243871200145</v>
      </c>
      <c r="AJ4" s="8">
        <f>AH4*1.2</f>
        <v>2.6166226041577465</v>
      </c>
      <c r="AK4" s="8">
        <f t="shared" ref="AK4:AK25" si="0">(Q4+W4)/B4</f>
        <v>1.3378944945866438</v>
      </c>
      <c r="AL4" s="8">
        <f t="shared" ref="AL4:AL25" si="1">(T4+Z4)/E4</f>
        <v>2.1815022088343299</v>
      </c>
      <c r="AM4" s="8">
        <f t="shared" ref="AM4:AM25" si="2">(R4+X4)/C4</f>
        <v>2.0532136351808479</v>
      </c>
      <c r="AN4" s="8">
        <f t="shared" ref="AN4:AN25" si="3">(U4+V4+AA4+AB4)/(F4+G4)</f>
        <v>3.0793226931744515</v>
      </c>
      <c r="AO4" s="8">
        <f>AI4+AJ4</f>
        <v>4.213246991277761</v>
      </c>
    </row>
    <row r="5" spans="1:41" x14ac:dyDescent="0.25">
      <c r="A5" s="12" t="s">
        <v>14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f t="shared" ref="AC5:AC43" si="4">W5/B5</f>
        <v>0</v>
      </c>
      <c r="AD5" s="4">
        <f t="shared" ref="AD5:AD43" si="5">Z5/E5</f>
        <v>0</v>
      </c>
      <c r="AE5" s="4">
        <f t="shared" ref="AE5:AE43" si="6">(X5+Y5)/(C5+D5)</f>
        <v>0</v>
      </c>
      <c r="AF5" s="4">
        <f t="shared" ref="AF5:AF43" si="7">(AA5+AB5)/(F5+G5)</f>
        <v>0</v>
      </c>
      <c r="AG5" s="4">
        <f t="shared" ref="AG5:AG43" si="8">I5+AC5</f>
        <v>0.9</v>
      </c>
      <c r="AH5" s="4">
        <f t="shared" ref="AH5:AH43" si="9">K5+AD5</f>
        <v>1.0900000000000001</v>
      </c>
      <c r="AI5" s="8">
        <f t="shared" ref="AI5:AJ43" si="10">AG5*1.2</f>
        <v>1.08</v>
      </c>
      <c r="AJ5" s="8">
        <f t="shared" si="10"/>
        <v>1.3080000000000001</v>
      </c>
      <c r="AK5" s="8">
        <f t="shared" si="0"/>
        <v>0.83448706250065552</v>
      </c>
      <c r="AL5" s="8">
        <f t="shared" si="1"/>
        <v>1.0513394445204542</v>
      </c>
      <c r="AM5" s="8">
        <f t="shared" si="2"/>
        <v>0.77812921961415382</v>
      </c>
      <c r="AN5" s="8">
        <f t="shared" si="3"/>
        <v>1.2934140769794407</v>
      </c>
      <c r="AO5" s="8">
        <f t="shared" ref="AO5:AO43" si="11">AI5+AJ5</f>
        <v>2.3879999999999999</v>
      </c>
    </row>
    <row r="6" spans="1:41" s="36" customFormat="1" x14ac:dyDescent="0.25">
      <c r="A6" s="33" t="s">
        <v>15</v>
      </c>
      <c r="B6" s="34">
        <v>44.539000000000001</v>
      </c>
      <c r="C6" s="34">
        <v>0</v>
      </c>
      <c r="D6" s="34">
        <v>0</v>
      </c>
      <c r="E6" s="34">
        <v>43.347999999999999</v>
      </c>
      <c r="F6" s="34">
        <v>0</v>
      </c>
      <c r="G6" s="34">
        <v>0</v>
      </c>
      <c r="H6" s="34"/>
      <c r="I6" s="34">
        <v>0.73</v>
      </c>
      <c r="J6" s="34"/>
      <c r="K6" s="34">
        <v>0.59</v>
      </c>
      <c r="L6" s="34"/>
      <c r="M6" s="34">
        <v>0.88</v>
      </c>
      <c r="N6" s="34"/>
      <c r="O6" s="34">
        <v>0.71</v>
      </c>
      <c r="P6" s="34"/>
      <c r="Q6" s="34">
        <v>32.47</v>
      </c>
      <c r="R6" s="34"/>
      <c r="S6" s="34"/>
      <c r="T6" s="34">
        <v>25.533000000000001</v>
      </c>
      <c r="U6" s="34"/>
      <c r="V6" s="34"/>
      <c r="W6" s="34">
        <v>7.8680000000000003</v>
      </c>
      <c r="X6" s="34"/>
      <c r="Y6" s="34"/>
      <c r="Z6" s="34">
        <v>5.8470000000000004</v>
      </c>
      <c r="AA6" s="34"/>
      <c r="AB6" s="34"/>
      <c r="AC6" s="34">
        <f t="shared" si="4"/>
        <v>0.17665416825703317</v>
      </c>
      <c r="AD6" s="34">
        <f t="shared" si="5"/>
        <v>0.13488511580695767</v>
      </c>
      <c r="AE6" s="34"/>
      <c r="AF6" s="34"/>
      <c r="AG6" s="4">
        <f t="shared" si="8"/>
        <v>0.90665416825703316</v>
      </c>
      <c r="AH6" s="4">
        <f t="shared" si="9"/>
        <v>0.72488511580695758</v>
      </c>
      <c r="AI6" s="8">
        <f t="shared" si="10"/>
        <v>1.0879850019084398</v>
      </c>
      <c r="AJ6" s="8">
        <f t="shared" si="10"/>
        <v>0.86986213896834907</v>
      </c>
      <c r="AK6" s="35">
        <f t="shared" si="0"/>
        <v>0.90567816969397608</v>
      </c>
      <c r="AL6" s="35">
        <f t="shared" si="1"/>
        <v>0.72390883085724844</v>
      </c>
      <c r="AM6" s="35"/>
      <c r="AN6" s="35"/>
      <c r="AO6" s="8">
        <f t="shared" si="11"/>
        <v>1.957847140876789</v>
      </c>
    </row>
    <row r="7" spans="1:41" x14ac:dyDescent="0.25">
      <c r="A7" s="12" t="s">
        <v>50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>I7*1.2</f>
        <v>0.95910406086235145</v>
      </c>
      <c r="N7" s="8">
        <f>J7*1.2</f>
        <v>0.96185727023546108</v>
      </c>
      <c r="O7" s="8">
        <f>K7*1.2</f>
        <v>1.3192409751053764</v>
      </c>
      <c r="P7" s="8">
        <f>L7*1.2</f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 s="4">
        <f t="shared" si="4"/>
        <v>0</v>
      </c>
      <c r="AD7" s="4">
        <f t="shared" si="5"/>
        <v>0</v>
      </c>
      <c r="AE7" s="4">
        <f t="shared" si="6"/>
        <v>0</v>
      </c>
      <c r="AF7" s="4">
        <f t="shared" si="7"/>
        <v>0</v>
      </c>
      <c r="AG7" s="4">
        <f t="shared" si="8"/>
        <v>0.79925338405195956</v>
      </c>
      <c r="AH7" s="4">
        <f t="shared" si="9"/>
        <v>1.0993674792544803</v>
      </c>
      <c r="AI7" s="8">
        <f t="shared" si="10"/>
        <v>0.95910406086235145</v>
      </c>
      <c r="AJ7" s="8">
        <f t="shared" si="10"/>
        <v>1.3192409751053764</v>
      </c>
      <c r="AK7" s="8">
        <f t="shared" si="0"/>
        <v>0.79925338405195956</v>
      </c>
      <c r="AL7" s="8">
        <f t="shared" si="1"/>
        <v>1.0993674792544803</v>
      </c>
      <c r="AM7" s="8">
        <f t="shared" si="2"/>
        <v>0.80154772519621764</v>
      </c>
      <c r="AN7" s="8">
        <f t="shared" si="3"/>
        <v>1.6965011825839753</v>
      </c>
      <c r="AO7" s="8">
        <f t="shared" si="11"/>
        <v>2.2783450359677277</v>
      </c>
    </row>
    <row r="8" spans="1:41" x14ac:dyDescent="0.25">
      <c r="A8" s="12" t="s">
        <v>16</v>
      </c>
      <c r="B8" s="4">
        <v>21.403300000000002</v>
      </c>
      <c r="C8" s="4">
        <v>7.2202000000000002</v>
      </c>
      <c r="D8" s="4">
        <v>0</v>
      </c>
      <c r="E8" s="4">
        <v>20.667999999999999</v>
      </c>
      <c r="F8" s="4">
        <v>6.8114999999999997</v>
      </c>
      <c r="G8" s="4">
        <v>0</v>
      </c>
      <c r="H8" s="4"/>
      <c r="I8" s="4">
        <v>0.88</v>
      </c>
      <c r="J8" s="4">
        <v>1.05</v>
      </c>
      <c r="K8" s="4">
        <v>1.3</v>
      </c>
      <c r="L8" s="4">
        <v>1.56</v>
      </c>
      <c r="M8" s="4">
        <v>1.06</v>
      </c>
      <c r="N8" s="4">
        <v>1.26</v>
      </c>
      <c r="O8" s="4">
        <v>1.56</v>
      </c>
      <c r="P8" s="4">
        <v>1.87</v>
      </c>
      <c r="Q8" s="4">
        <v>18.835599999999999</v>
      </c>
      <c r="R8" s="4">
        <v>7.5952000000000002</v>
      </c>
      <c r="S8" s="4">
        <v>0</v>
      </c>
      <c r="T8" s="4">
        <v>26.8597</v>
      </c>
      <c r="U8" s="4">
        <v>10.6469</v>
      </c>
      <c r="V8" s="4">
        <v>0</v>
      </c>
      <c r="W8" s="4"/>
      <c r="X8" s="4"/>
      <c r="Y8" s="4"/>
      <c r="Z8" s="4"/>
      <c r="AA8" s="4"/>
      <c r="AB8" s="4"/>
      <c r="AC8" s="4">
        <f t="shared" si="4"/>
        <v>0</v>
      </c>
      <c r="AD8" s="4">
        <f t="shared" si="5"/>
        <v>0</v>
      </c>
      <c r="AE8" s="4">
        <f t="shared" si="6"/>
        <v>0</v>
      </c>
      <c r="AF8" s="4">
        <f t="shared" si="7"/>
        <v>0</v>
      </c>
      <c r="AG8" s="4">
        <f t="shared" si="8"/>
        <v>0.88</v>
      </c>
      <c r="AH8" s="4">
        <f t="shared" si="9"/>
        <v>1.3</v>
      </c>
      <c r="AI8" s="8">
        <f t="shared" si="10"/>
        <v>1.056</v>
      </c>
      <c r="AJ8" s="8">
        <f t="shared" si="10"/>
        <v>1.56</v>
      </c>
      <c r="AK8" s="8">
        <f t="shared" si="0"/>
        <v>0.88003251834997398</v>
      </c>
      <c r="AL8" s="8">
        <f t="shared" si="1"/>
        <v>1.2995790594155217</v>
      </c>
      <c r="AM8" s="8">
        <f t="shared" si="2"/>
        <v>1.0519376194565246</v>
      </c>
      <c r="AN8" s="8">
        <f t="shared" si="3"/>
        <v>1.5630771489392941</v>
      </c>
      <c r="AO8" s="8">
        <f t="shared" si="11"/>
        <v>2.6160000000000001</v>
      </c>
    </row>
    <row r="9" spans="1:41" s="36" customFormat="1" x14ac:dyDescent="0.25">
      <c r="A9" s="33" t="s">
        <v>17</v>
      </c>
      <c r="B9" s="34">
        <v>12.874000000000001</v>
      </c>
      <c r="C9" s="34">
        <v>3.2320000000000002</v>
      </c>
      <c r="D9" s="34">
        <v>0</v>
      </c>
      <c r="E9" s="34">
        <v>12.874000000000001</v>
      </c>
      <c r="F9" s="34">
        <v>3.2320000000000002</v>
      </c>
      <c r="G9" s="34">
        <v>0</v>
      </c>
      <c r="H9" s="34">
        <v>44.454999999999998</v>
      </c>
      <c r="I9" s="34">
        <v>0.95</v>
      </c>
      <c r="J9" s="34">
        <v>0.95</v>
      </c>
      <c r="K9" s="34">
        <v>1.1299999999999999</v>
      </c>
      <c r="L9" s="34">
        <v>1.1299999999999999</v>
      </c>
      <c r="M9" s="34">
        <v>1.1399999999999999</v>
      </c>
      <c r="N9" s="34">
        <v>1.1399999999999999</v>
      </c>
      <c r="O9" s="34">
        <v>1.36</v>
      </c>
      <c r="P9" s="34">
        <v>1.36</v>
      </c>
      <c r="Q9" s="34">
        <v>9.3949999999999996</v>
      </c>
      <c r="R9" s="34">
        <v>2.911</v>
      </c>
      <c r="S9" s="34">
        <v>0</v>
      </c>
      <c r="T9" s="34">
        <v>15.593999999999999</v>
      </c>
      <c r="U9" s="34">
        <v>3.556</v>
      </c>
      <c r="V9" s="34">
        <v>9.2550000000000008</v>
      </c>
      <c r="W9" s="34"/>
      <c r="X9" s="34"/>
      <c r="Y9" s="34"/>
      <c r="Z9" s="34"/>
      <c r="AA9" s="34"/>
      <c r="AB9" s="34"/>
      <c r="AC9" s="34">
        <f t="shared" si="4"/>
        <v>0</v>
      </c>
      <c r="AD9" s="34">
        <f t="shared" si="5"/>
        <v>0</v>
      </c>
      <c r="AE9" s="34">
        <f t="shared" si="6"/>
        <v>0</v>
      </c>
      <c r="AF9" s="34">
        <f t="shared" si="7"/>
        <v>0</v>
      </c>
      <c r="AG9" s="4">
        <f t="shared" si="8"/>
        <v>0.95</v>
      </c>
      <c r="AH9" s="4">
        <f t="shared" si="9"/>
        <v>1.1299999999999999</v>
      </c>
      <c r="AI9" s="8">
        <f t="shared" si="10"/>
        <v>1.1399999999999999</v>
      </c>
      <c r="AJ9" s="8">
        <f t="shared" si="10"/>
        <v>1.3559999999999999</v>
      </c>
      <c r="AK9" s="35">
        <f t="shared" si="0"/>
        <v>0.72976541867329492</v>
      </c>
      <c r="AL9" s="35">
        <f t="shared" si="1"/>
        <v>1.2112785459064781</v>
      </c>
      <c r="AM9" s="35">
        <f t="shared" si="2"/>
        <v>0.90068069306930687</v>
      </c>
      <c r="AN9" s="35">
        <f t="shared" si="3"/>
        <v>3.9637995049504946</v>
      </c>
      <c r="AO9" s="8">
        <f t="shared" si="11"/>
        <v>2.4959999999999996</v>
      </c>
    </row>
    <row r="10" spans="1:41" x14ac:dyDescent="0.25">
      <c r="A10" s="12" t="s">
        <v>18</v>
      </c>
      <c r="B10" s="4">
        <v>920.88</v>
      </c>
      <c r="C10" s="4">
        <v>139.12299999999999</v>
      </c>
      <c r="D10" s="4">
        <v>0</v>
      </c>
      <c r="E10" s="4">
        <v>810.15499999999997</v>
      </c>
      <c r="F10" s="4">
        <v>138.42400000000001</v>
      </c>
      <c r="G10" s="4">
        <v>0</v>
      </c>
      <c r="H10" s="4"/>
      <c r="I10" s="4">
        <v>0.61</v>
      </c>
      <c r="J10" s="4">
        <v>0.71</v>
      </c>
      <c r="K10" s="4">
        <v>0.8</v>
      </c>
      <c r="L10" s="4">
        <v>0.84</v>
      </c>
      <c r="M10" s="4">
        <v>0.73199999999999998</v>
      </c>
      <c r="N10" s="4">
        <v>0.85199999999999998</v>
      </c>
      <c r="O10" s="4">
        <v>0.96</v>
      </c>
      <c r="P10" s="4">
        <v>1.008</v>
      </c>
      <c r="Q10" s="4">
        <v>559.827</v>
      </c>
      <c r="R10" s="4">
        <v>99.11</v>
      </c>
      <c r="S10" s="4">
        <v>0</v>
      </c>
      <c r="T10" s="4">
        <v>644.548</v>
      </c>
      <c r="U10" s="4">
        <v>116.55200000000001</v>
      </c>
      <c r="V10" s="4">
        <v>0</v>
      </c>
      <c r="W10" s="4">
        <v>10.1</v>
      </c>
      <c r="X10" s="4">
        <v>14.377000000000001</v>
      </c>
      <c r="Y10" s="4">
        <v>0</v>
      </c>
      <c r="Z10" s="4">
        <v>0</v>
      </c>
      <c r="AA10" s="4">
        <v>0</v>
      </c>
      <c r="AB10" s="4">
        <v>0</v>
      </c>
      <c r="AC10" s="4">
        <f t="shared" si="4"/>
        <v>1.0967769959169489E-2</v>
      </c>
      <c r="AD10" s="4">
        <f t="shared" si="5"/>
        <v>0</v>
      </c>
      <c r="AE10" s="4">
        <f t="shared" si="6"/>
        <v>0.10334020974245813</v>
      </c>
      <c r="AF10" s="4">
        <f t="shared" si="7"/>
        <v>0</v>
      </c>
      <c r="AG10" s="4">
        <f t="shared" si="8"/>
        <v>0.62096776995916947</v>
      </c>
      <c r="AH10" s="4">
        <f t="shared" si="9"/>
        <v>0.8</v>
      </c>
      <c r="AI10" s="8">
        <f t="shared" si="10"/>
        <v>0.74516132395100332</v>
      </c>
      <c r="AJ10" s="8">
        <f t="shared" si="10"/>
        <v>0.96</v>
      </c>
      <c r="AK10" s="8">
        <f t="shared" si="0"/>
        <v>0.61889388411085056</v>
      </c>
      <c r="AL10" s="8">
        <f t="shared" si="1"/>
        <v>0.79558602983379723</v>
      </c>
      <c r="AM10" s="8">
        <f t="shared" si="2"/>
        <v>0.81573140314685566</v>
      </c>
      <c r="AN10" s="8">
        <f t="shared" si="3"/>
        <v>0.84199271802577591</v>
      </c>
      <c r="AO10" s="8">
        <f t="shared" si="11"/>
        <v>1.7051613239510033</v>
      </c>
    </row>
    <row r="11" spans="1:41" x14ac:dyDescent="0.25">
      <c r="A11" s="12" t="s">
        <v>19</v>
      </c>
      <c r="B11" s="4">
        <v>60.89</v>
      </c>
      <c r="C11" s="4">
        <v>19.367999999999999</v>
      </c>
      <c r="D11" s="4">
        <v>6.8000000000000005E-2</v>
      </c>
      <c r="E11" s="4">
        <v>60.308999999999997</v>
      </c>
      <c r="F11" s="4">
        <v>23.094000000000001</v>
      </c>
      <c r="G11" s="4">
        <v>3.5999999999999997E-2</v>
      </c>
      <c r="H11" s="4">
        <v>9.99</v>
      </c>
      <c r="I11" s="4">
        <v>0.98</v>
      </c>
      <c r="J11" s="4">
        <v>0.98</v>
      </c>
      <c r="K11" s="4">
        <v>1.3</v>
      </c>
      <c r="L11" s="4">
        <v>1.3</v>
      </c>
      <c r="M11" s="4">
        <v>1.1759999999999999</v>
      </c>
      <c r="N11" s="4">
        <v>1.1759999999999999</v>
      </c>
      <c r="O11" s="4">
        <v>1.56</v>
      </c>
      <c r="P11" s="4">
        <v>1.56</v>
      </c>
      <c r="Q11" s="4">
        <v>59.665999999999997</v>
      </c>
      <c r="R11" s="4">
        <v>18.995000000000001</v>
      </c>
      <c r="S11" s="4">
        <v>6.7000000000000004E-2</v>
      </c>
      <c r="T11" s="4">
        <v>78.400999999999996</v>
      </c>
      <c r="U11" s="4">
        <v>40.485999999999997</v>
      </c>
      <c r="V11" s="4">
        <v>4.7E-2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f t="shared" si="4"/>
        <v>0</v>
      </c>
      <c r="AD11" s="4">
        <f t="shared" si="5"/>
        <v>0</v>
      </c>
      <c r="AE11" s="4">
        <f t="shared" si="6"/>
        <v>0</v>
      </c>
      <c r="AF11" s="4">
        <f t="shared" si="7"/>
        <v>0</v>
      </c>
      <c r="AG11" s="4">
        <f t="shared" si="8"/>
        <v>0.98</v>
      </c>
      <c r="AH11" s="4">
        <f t="shared" si="9"/>
        <v>1.3</v>
      </c>
      <c r="AI11" s="8">
        <f t="shared" si="10"/>
        <v>1.1759999999999999</v>
      </c>
      <c r="AJ11" s="8">
        <f t="shared" si="10"/>
        <v>1.56</v>
      </c>
      <c r="AK11" s="8">
        <f t="shared" si="0"/>
        <v>0.97989817704056492</v>
      </c>
      <c r="AL11" s="8">
        <f t="shared" si="1"/>
        <v>1.299988393108823</v>
      </c>
      <c r="AM11" s="8">
        <f t="shared" si="2"/>
        <v>0.98074142916150364</v>
      </c>
      <c r="AN11" s="8">
        <f t="shared" si="3"/>
        <v>1.7523994811932551</v>
      </c>
      <c r="AO11" s="8">
        <f t="shared" si="11"/>
        <v>2.7359999999999998</v>
      </c>
    </row>
    <row r="12" spans="1:41" s="36" customFormat="1" x14ac:dyDescent="0.25">
      <c r="A12" s="33" t="s">
        <v>20</v>
      </c>
      <c r="B12" s="34">
        <v>36.872999999999998</v>
      </c>
      <c r="C12" s="34">
        <v>11.788</v>
      </c>
      <c r="D12" s="34">
        <v>0</v>
      </c>
      <c r="E12" s="34">
        <v>36.313000000000002</v>
      </c>
      <c r="F12" s="34">
        <v>7.87</v>
      </c>
      <c r="G12" s="34">
        <v>0</v>
      </c>
      <c r="H12" s="34"/>
      <c r="I12" s="34">
        <v>0.8</v>
      </c>
      <c r="J12" s="34">
        <v>0.8</v>
      </c>
      <c r="K12" s="34">
        <v>1.6</v>
      </c>
      <c r="L12" s="34">
        <v>1.6</v>
      </c>
      <c r="M12" s="34">
        <v>0.96</v>
      </c>
      <c r="N12" s="34">
        <v>0.96</v>
      </c>
      <c r="O12" s="34">
        <v>1.92</v>
      </c>
      <c r="P12" s="34">
        <v>1.92</v>
      </c>
      <c r="Q12" s="34">
        <v>25.811</v>
      </c>
      <c r="R12" s="34">
        <v>8.2520000000000007</v>
      </c>
      <c r="S12" s="34">
        <v>0</v>
      </c>
      <c r="T12" s="34">
        <v>53.38</v>
      </c>
      <c r="U12" s="34">
        <v>11.569000000000001</v>
      </c>
      <c r="V12" s="34"/>
      <c r="W12" s="34"/>
      <c r="X12" s="34"/>
      <c r="Y12" s="34"/>
      <c r="Z12" s="34"/>
      <c r="AA12" s="34"/>
      <c r="AB12" s="34"/>
      <c r="AC12" s="34">
        <f t="shared" si="4"/>
        <v>0</v>
      </c>
      <c r="AD12" s="34">
        <f t="shared" si="5"/>
        <v>0</v>
      </c>
      <c r="AE12" s="34">
        <f t="shared" si="6"/>
        <v>0</v>
      </c>
      <c r="AF12" s="34">
        <f t="shared" si="7"/>
        <v>0</v>
      </c>
      <c r="AG12" s="4">
        <f t="shared" si="8"/>
        <v>0.8</v>
      </c>
      <c r="AH12" s="4">
        <f t="shared" si="9"/>
        <v>1.6</v>
      </c>
      <c r="AI12" s="8">
        <f t="shared" si="10"/>
        <v>0.96</v>
      </c>
      <c r="AJ12" s="8">
        <f t="shared" si="10"/>
        <v>1.92</v>
      </c>
      <c r="AK12" s="35">
        <f t="shared" si="0"/>
        <v>0.69999728798850114</v>
      </c>
      <c r="AL12" s="35">
        <f t="shared" si="1"/>
        <v>1.4699969707818137</v>
      </c>
      <c r="AM12" s="35">
        <f t="shared" si="2"/>
        <v>0.70003393281303028</v>
      </c>
      <c r="AN12" s="35">
        <f t="shared" si="3"/>
        <v>1.470012706480305</v>
      </c>
      <c r="AO12" s="8">
        <f t="shared" si="11"/>
        <v>2.88</v>
      </c>
    </row>
    <row r="13" spans="1:41" x14ac:dyDescent="0.25">
      <c r="A13" s="12" t="s">
        <v>54</v>
      </c>
      <c r="B13" s="4">
        <v>46.732999999999997</v>
      </c>
      <c r="C13" s="4">
        <v>23.170999999999999</v>
      </c>
      <c r="D13" s="4">
        <v>0</v>
      </c>
      <c r="E13" s="4">
        <v>42.805</v>
      </c>
      <c r="F13" s="4">
        <v>17.260000000000002</v>
      </c>
      <c r="G13" s="4">
        <v>0</v>
      </c>
      <c r="H13" s="4"/>
      <c r="I13" s="4">
        <v>1.1499999999999999</v>
      </c>
      <c r="J13" s="4">
        <v>1.21</v>
      </c>
      <c r="K13" s="4">
        <v>1.3</v>
      </c>
      <c r="L13" s="4">
        <v>1.33</v>
      </c>
      <c r="M13" s="4">
        <v>1.38</v>
      </c>
      <c r="N13" s="4">
        <v>1.45</v>
      </c>
      <c r="O13" s="4">
        <v>1.56</v>
      </c>
      <c r="P13" s="4">
        <v>1.5960000000000001</v>
      </c>
      <c r="Q13" s="4">
        <v>53.838000000000001</v>
      </c>
      <c r="R13" s="4">
        <v>28.036000000000001</v>
      </c>
      <c r="S13" s="4">
        <v>0</v>
      </c>
      <c r="T13" s="4">
        <v>55.718000000000004</v>
      </c>
      <c r="U13" s="4">
        <v>22.933</v>
      </c>
      <c r="V13" s="4">
        <v>0</v>
      </c>
      <c r="W13" s="4"/>
      <c r="X13" s="4"/>
      <c r="Y13" s="4"/>
      <c r="Z13" s="4"/>
      <c r="AA13" s="4"/>
      <c r="AB13" s="4"/>
      <c r="AC13" s="4">
        <f t="shared" si="4"/>
        <v>0</v>
      </c>
      <c r="AD13" s="4">
        <f t="shared" si="5"/>
        <v>0</v>
      </c>
      <c r="AE13" s="4">
        <f t="shared" si="6"/>
        <v>0</v>
      </c>
      <c r="AF13" s="4">
        <f t="shared" si="7"/>
        <v>0</v>
      </c>
      <c r="AG13" s="4">
        <f t="shared" si="8"/>
        <v>1.1499999999999999</v>
      </c>
      <c r="AH13" s="4">
        <f t="shared" si="9"/>
        <v>1.3</v>
      </c>
      <c r="AI13" s="8">
        <f t="shared" si="10"/>
        <v>1.38</v>
      </c>
      <c r="AJ13" s="8">
        <f t="shared" si="10"/>
        <v>1.56</v>
      </c>
      <c r="AK13" s="8">
        <f t="shared" si="0"/>
        <v>1.1520338946782789</v>
      </c>
      <c r="AL13" s="8">
        <f t="shared" si="1"/>
        <v>1.3016703656114941</v>
      </c>
      <c r="AM13" s="8">
        <f t="shared" si="2"/>
        <v>1.2099607267705321</v>
      </c>
      <c r="AN13" s="8">
        <f t="shared" si="3"/>
        <v>1.3286790266512165</v>
      </c>
      <c r="AO13" s="8">
        <f t="shared" si="11"/>
        <v>2.94</v>
      </c>
    </row>
    <row r="14" spans="1:41" x14ac:dyDescent="0.25">
      <c r="A14" s="12" t="s">
        <v>21</v>
      </c>
      <c r="B14" s="4">
        <v>133.16900000000001</v>
      </c>
      <c r="C14" s="4">
        <v>34.134999999999998</v>
      </c>
      <c r="D14" s="4">
        <v>0</v>
      </c>
      <c r="E14" s="4">
        <v>130.85900000000001</v>
      </c>
      <c r="F14" s="4">
        <v>56.753</v>
      </c>
      <c r="G14" s="4"/>
      <c r="H14" s="4">
        <v>4.6150000000000002</v>
      </c>
      <c r="I14" s="4">
        <v>0.88</v>
      </c>
      <c r="J14" s="4">
        <v>0.88</v>
      </c>
      <c r="K14" s="4">
        <v>0.91</v>
      </c>
      <c r="L14" s="4">
        <v>0.91</v>
      </c>
      <c r="M14" s="4">
        <v>1.06</v>
      </c>
      <c r="N14" s="4">
        <v>1.06</v>
      </c>
      <c r="O14" s="4">
        <v>1.0900000000000001</v>
      </c>
      <c r="P14" s="4">
        <v>1.0900000000000001</v>
      </c>
      <c r="Q14" s="4">
        <v>117.18899999999999</v>
      </c>
      <c r="R14" s="4">
        <v>30.039000000000001</v>
      </c>
      <c r="S14" s="4">
        <v>0</v>
      </c>
      <c r="T14" s="4">
        <v>119.07899999999999</v>
      </c>
      <c r="U14" s="4">
        <v>51.646000000000001</v>
      </c>
      <c r="V14" s="4">
        <v>0</v>
      </c>
      <c r="W14" s="4">
        <v>15.78</v>
      </c>
      <c r="X14" s="4">
        <v>2.6871999999999998</v>
      </c>
      <c r="Y14" s="4">
        <v>0</v>
      </c>
      <c r="Z14" s="4">
        <v>15.5496</v>
      </c>
      <c r="AA14" s="4">
        <v>3.7191999999999998</v>
      </c>
      <c r="AB14" s="4"/>
      <c r="AC14" s="4">
        <f t="shared" si="4"/>
        <v>0.11849604637715984</v>
      </c>
      <c r="AD14" s="4">
        <f t="shared" si="5"/>
        <v>0.11882713454940048</v>
      </c>
      <c r="AE14" s="4">
        <f t="shared" si="6"/>
        <v>7.8722718617255022E-2</v>
      </c>
      <c r="AF14" s="4">
        <f t="shared" si="7"/>
        <v>6.5533099571828804E-2</v>
      </c>
      <c r="AG14" s="4">
        <f t="shared" si="8"/>
        <v>0.99849604637715983</v>
      </c>
      <c r="AH14" s="4">
        <f t="shared" si="9"/>
        <v>1.0288271345494004</v>
      </c>
      <c r="AI14" s="8">
        <f t="shared" si="10"/>
        <v>1.1981952556525917</v>
      </c>
      <c r="AJ14" s="8">
        <f t="shared" si="10"/>
        <v>1.2345925614592805</v>
      </c>
      <c r="AK14" s="8">
        <f t="shared" si="0"/>
        <v>0.99849814896860367</v>
      </c>
      <c r="AL14" s="8">
        <f t="shared" si="1"/>
        <v>1.0288065780725819</v>
      </c>
      <c r="AM14" s="8">
        <f t="shared" si="2"/>
        <v>0.95872857770616671</v>
      </c>
      <c r="AN14" s="8">
        <f t="shared" si="3"/>
        <v>0.97554666713653904</v>
      </c>
      <c r="AO14" s="8">
        <f t="shared" si="11"/>
        <v>2.4327878171118722</v>
      </c>
    </row>
    <row r="15" spans="1:41" s="36" customFormat="1" x14ac:dyDescent="0.25">
      <c r="A15" s="33" t="s">
        <v>22</v>
      </c>
      <c r="B15" s="34">
        <v>48.48</v>
      </c>
      <c r="C15" s="34">
        <v>6.8789999999999996</v>
      </c>
      <c r="D15" s="34">
        <v>7.4999999999999997E-2</v>
      </c>
      <c r="E15" s="34">
        <v>46.804000000000002</v>
      </c>
      <c r="F15" s="34">
        <v>4.7789999999999999</v>
      </c>
      <c r="G15" s="34"/>
      <c r="H15" s="34"/>
      <c r="I15" s="34">
        <v>1.1399999999999999</v>
      </c>
      <c r="J15" s="34">
        <v>1.68</v>
      </c>
      <c r="K15" s="34">
        <v>1.68</v>
      </c>
      <c r="L15" s="34">
        <v>2.71</v>
      </c>
      <c r="M15" s="34">
        <v>1.3680000000000001</v>
      </c>
      <c r="N15" s="34">
        <v>2.016</v>
      </c>
      <c r="O15" s="34">
        <v>2.016</v>
      </c>
      <c r="P15" s="34">
        <v>3.2519999999999998</v>
      </c>
      <c r="Q15" s="34">
        <v>55.267000000000003</v>
      </c>
      <c r="R15" s="34">
        <v>11.557</v>
      </c>
      <c r="S15" s="34">
        <v>0.126</v>
      </c>
      <c r="T15" s="34">
        <v>78.631</v>
      </c>
      <c r="U15" s="34">
        <v>12.951000000000001</v>
      </c>
      <c r="V15" s="34">
        <v>0</v>
      </c>
      <c r="W15" s="34">
        <v>7.694</v>
      </c>
      <c r="X15" s="34">
        <v>0.33</v>
      </c>
      <c r="Y15" s="34">
        <v>1.9E-2</v>
      </c>
      <c r="Z15" s="34">
        <v>0</v>
      </c>
      <c r="AA15" s="34">
        <v>0</v>
      </c>
      <c r="AB15" s="34">
        <v>0</v>
      </c>
      <c r="AC15" s="34">
        <f t="shared" si="4"/>
        <v>0.15870462046204623</v>
      </c>
      <c r="AD15" s="34">
        <f t="shared" si="5"/>
        <v>0</v>
      </c>
      <c r="AE15" s="34">
        <f t="shared" si="6"/>
        <v>5.0186942766752951E-2</v>
      </c>
      <c r="AF15" s="34">
        <f t="shared" si="7"/>
        <v>0</v>
      </c>
      <c r="AG15" s="4">
        <f t="shared" si="8"/>
        <v>1.298704620462046</v>
      </c>
      <c r="AH15" s="4">
        <f t="shared" si="9"/>
        <v>1.68</v>
      </c>
      <c r="AI15" s="8">
        <f t="shared" si="10"/>
        <v>1.5584455445544552</v>
      </c>
      <c r="AJ15" s="8">
        <f t="shared" si="10"/>
        <v>2.016</v>
      </c>
      <c r="AK15" s="35">
        <f t="shared" si="0"/>
        <v>1.2987004950495051</v>
      </c>
      <c r="AL15" s="35">
        <f t="shared" si="1"/>
        <v>1.6800059823946671</v>
      </c>
      <c r="AM15" s="35">
        <f t="shared" si="2"/>
        <v>1.7280127925570579</v>
      </c>
      <c r="AN15" s="35">
        <f t="shared" si="3"/>
        <v>2.7099811676082863</v>
      </c>
      <c r="AO15" s="8">
        <f t="shared" si="11"/>
        <v>3.5744455445544552</v>
      </c>
    </row>
    <row r="16" spans="1:41" x14ac:dyDescent="0.25">
      <c r="A16" s="12" t="s">
        <v>64</v>
      </c>
      <c r="B16" s="4">
        <v>87.013999999999996</v>
      </c>
      <c r="C16" s="4">
        <v>12.169</v>
      </c>
      <c r="D16" s="4">
        <v>1.71</v>
      </c>
      <c r="E16" s="4">
        <v>64.790999999999997</v>
      </c>
      <c r="F16" s="4">
        <v>11.026999999999999</v>
      </c>
      <c r="G16" s="4"/>
      <c r="H16" s="4">
        <v>23.187000000000001</v>
      </c>
      <c r="I16" s="4">
        <v>1.03</v>
      </c>
      <c r="J16" s="4">
        <v>0.84</v>
      </c>
      <c r="K16" s="4">
        <v>1.03</v>
      </c>
      <c r="L16" s="4">
        <v>0.84</v>
      </c>
      <c r="M16" s="4">
        <f>I16*1.2</f>
        <v>1.236</v>
      </c>
      <c r="N16" s="4">
        <f>J16*1.2</f>
        <v>1.008</v>
      </c>
      <c r="O16" s="4">
        <f>K16*1.2</f>
        <v>1.236</v>
      </c>
      <c r="P16" s="4">
        <f>L16*1.2</f>
        <v>1.008</v>
      </c>
      <c r="Q16" s="4">
        <v>38.466999999999999</v>
      </c>
      <c r="R16" s="4">
        <v>9.7439999999999998</v>
      </c>
      <c r="S16" s="4">
        <v>1.2010000000000001</v>
      </c>
      <c r="T16" s="4">
        <v>64.619</v>
      </c>
      <c r="U16" s="4">
        <v>8.7319999999999993</v>
      </c>
      <c r="V16" s="4"/>
      <c r="W16" s="4">
        <v>6.0579999999999998</v>
      </c>
      <c r="X16" s="4">
        <v>0.90500000000000003</v>
      </c>
      <c r="Y16" s="4">
        <v>0.02</v>
      </c>
      <c r="Z16" s="4">
        <v>2.2970000000000002</v>
      </c>
      <c r="AA16" s="4"/>
      <c r="AB16" s="4"/>
      <c r="AC16" s="4">
        <f t="shared" si="4"/>
        <v>6.9620980531868437E-2</v>
      </c>
      <c r="AD16" s="4">
        <f t="shared" si="5"/>
        <v>3.5452454816255349E-2</v>
      </c>
      <c r="AE16" s="4">
        <f t="shared" si="6"/>
        <v>6.6647452986526398E-2</v>
      </c>
      <c r="AF16" s="4">
        <f t="shared" si="7"/>
        <v>0</v>
      </c>
      <c r="AG16" s="4">
        <f t="shared" si="8"/>
        <v>1.0996209805318684</v>
      </c>
      <c r="AH16" s="4">
        <f t="shared" si="9"/>
        <v>1.0654524548162554</v>
      </c>
      <c r="AI16" s="8">
        <f t="shared" si="10"/>
        <v>1.319545176638242</v>
      </c>
      <c r="AJ16" s="8">
        <f t="shared" si="10"/>
        <v>1.2785429457795063</v>
      </c>
      <c r="AK16" s="8">
        <f t="shared" si="0"/>
        <v>0.51169926678465538</v>
      </c>
      <c r="AL16" s="8">
        <f t="shared" si="1"/>
        <v>1.0327977651216991</v>
      </c>
      <c r="AM16" s="8">
        <f t="shared" si="2"/>
        <v>0.87509244802366659</v>
      </c>
      <c r="AN16" s="8">
        <f t="shared" si="3"/>
        <v>0.79187448988845555</v>
      </c>
      <c r="AO16" s="8">
        <f t="shared" si="11"/>
        <v>2.5980881224177486</v>
      </c>
    </row>
    <row r="17" spans="1:41" x14ac:dyDescent="0.25">
      <c r="A17" s="12" t="s">
        <v>24</v>
      </c>
      <c r="B17" s="4">
        <v>43.003</v>
      </c>
      <c r="C17" s="4">
        <v>30.690999999999999</v>
      </c>
      <c r="D17" s="4">
        <v>0</v>
      </c>
      <c r="E17" s="4">
        <v>35.256</v>
      </c>
      <c r="F17" s="4">
        <v>29.937000000000001</v>
      </c>
      <c r="G17" s="4">
        <v>0</v>
      </c>
      <c r="H17" s="4"/>
      <c r="I17" s="4">
        <v>0.88</v>
      </c>
      <c r="J17" s="4">
        <v>1.06</v>
      </c>
      <c r="K17" s="4">
        <v>1.64</v>
      </c>
      <c r="L17" s="4">
        <v>1.97</v>
      </c>
      <c r="M17" s="4">
        <v>1.06</v>
      </c>
      <c r="N17" s="4">
        <v>1.27</v>
      </c>
      <c r="O17" s="4">
        <v>1.97</v>
      </c>
      <c r="P17" s="4">
        <v>2.36</v>
      </c>
      <c r="Q17" s="4">
        <v>37.817999999999998</v>
      </c>
      <c r="R17" s="4">
        <v>32.036999999999999</v>
      </c>
      <c r="S17" s="4">
        <v>0</v>
      </c>
      <c r="T17" s="4">
        <v>57.792999999999999</v>
      </c>
      <c r="U17" s="4">
        <v>56.536999999999999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f t="shared" si="4"/>
        <v>0</v>
      </c>
      <c r="AD17" s="4">
        <f t="shared" si="5"/>
        <v>0</v>
      </c>
      <c r="AE17" s="4">
        <f t="shared" si="6"/>
        <v>0</v>
      </c>
      <c r="AF17" s="4">
        <f t="shared" si="7"/>
        <v>0</v>
      </c>
      <c r="AG17" s="4">
        <f t="shared" si="8"/>
        <v>0.88</v>
      </c>
      <c r="AH17" s="4">
        <f t="shared" si="9"/>
        <v>1.64</v>
      </c>
      <c r="AI17" s="8">
        <f t="shared" si="10"/>
        <v>1.056</v>
      </c>
      <c r="AJ17" s="8">
        <f t="shared" si="10"/>
        <v>1.9679999999999997</v>
      </c>
      <c r="AK17" s="8">
        <f t="shared" si="0"/>
        <v>0.87942701671976364</v>
      </c>
      <c r="AL17" s="8">
        <f t="shared" si="1"/>
        <v>1.639238711141366</v>
      </c>
      <c r="AM17" s="8">
        <f t="shared" si="2"/>
        <v>1.0438565051643804</v>
      </c>
      <c r="AN17" s="8">
        <f t="shared" si="3"/>
        <v>1.8885325850953669</v>
      </c>
      <c r="AO17" s="8">
        <f t="shared" si="11"/>
        <v>3.024</v>
      </c>
    </row>
    <row r="18" spans="1:41" s="36" customFormat="1" x14ac:dyDescent="0.25">
      <c r="A18" s="33" t="s">
        <v>25</v>
      </c>
      <c r="B18" s="34">
        <v>41.515999999999998</v>
      </c>
      <c r="C18" s="34">
        <v>14.92</v>
      </c>
      <c r="D18" s="34">
        <v>0</v>
      </c>
      <c r="E18" s="34">
        <v>38.89</v>
      </c>
      <c r="F18" s="34">
        <v>13.564</v>
      </c>
      <c r="G18" s="34">
        <v>0</v>
      </c>
      <c r="H18" s="34"/>
      <c r="I18" s="34">
        <v>1</v>
      </c>
      <c r="J18" s="34">
        <v>1</v>
      </c>
      <c r="K18" s="34">
        <v>2.08</v>
      </c>
      <c r="L18" s="34">
        <v>2.08</v>
      </c>
      <c r="M18" s="34">
        <v>1.2</v>
      </c>
      <c r="N18" s="34">
        <v>1.2</v>
      </c>
      <c r="O18" s="34">
        <v>2.496</v>
      </c>
      <c r="P18" s="34">
        <v>2.496</v>
      </c>
      <c r="Q18" s="34">
        <v>40.279000000000003</v>
      </c>
      <c r="R18" s="34">
        <v>14.988</v>
      </c>
      <c r="S18" s="34">
        <v>0</v>
      </c>
      <c r="T18" s="34">
        <v>80.891000000000005</v>
      </c>
      <c r="U18" s="34">
        <v>28.213000000000001</v>
      </c>
      <c r="V18" s="34">
        <v>0</v>
      </c>
      <c r="W18" s="34">
        <v>4.5049999999999999</v>
      </c>
      <c r="X18" s="34">
        <v>1.718</v>
      </c>
      <c r="Y18" s="34">
        <v>0</v>
      </c>
      <c r="Z18" s="34">
        <v>6.2770000000000001</v>
      </c>
      <c r="AA18" s="34">
        <v>2.1869999999999998</v>
      </c>
      <c r="AB18" s="34">
        <v>0</v>
      </c>
      <c r="AC18" s="34">
        <f t="shared" si="4"/>
        <v>0.1085123807688602</v>
      </c>
      <c r="AD18" s="34">
        <f t="shared" si="5"/>
        <v>0.16140395988686038</v>
      </c>
      <c r="AE18" s="34">
        <f t="shared" si="6"/>
        <v>0.11514745308310992</v>
      </c>
      <c r="AF18" s="34">
        <f t="shared" si="7"/>
        <v>0.16123562370982009</v>
      </c>
      <c r="AG18" s="4">
        <f t="shared" si="8"/>
        <v>1.1085123807688602</v>
      </c>
      <c r="AH18" s="4">
        <f t="shared" si="9"/>
        <v>2.2414039598868603</v>
      </c>
      <c r="AI18" s="8">
        <f t="shared" si="10"/>
        <v>1.3302148569226322</v>
      </c>
      <c r="AJ18" s="8">
        <f t="shared" si="10"/>
        <v>2.6896847518642324</v>
      </c>
      <c r="AK18" s="35">
        <f t="shared" si="0"/>
        <v>1.0787166393679548</v>
      </c>
      <c r="AL18" s="35">
        <f t="shared" si="1"/>
        <v>2.2413988171766523</v>
      </c>
      <c r="AM18" s="35">
        <f t="shared" si="2"/>
        <v>1.11970509383378</v>
      </c>
      <c r="AN18" s="35">
        <f t="shared" si="3"/>
        <v>2.2412267767620171</v>
      </c>
      <c r="AO18" s="8">
        <f t="shared" si="11"/>
        <v>4.019899608786865</v>
      </c>
    </row>
    <row r="19" spans="1:41" hidden="1" x14ac:dyDescent="0.25">
      <c r="A19" s="12" t="s">
        <v>26</v>
      </c>
      <c r="B19" s="4" t="s">
        <v>63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>
        <f t="shared" si="8"/>
        <v>0</v>
      </c>
      <c r="AH19" s="4">
        <f t="shared" si="9"/>
        <v>0</v>
      </c>
      <c r="AI19" s="8">
        <f t="shared" si="10"/>
        <v>0</v>
      </c>
      <c r="AJ19" s="8">
        <f t="shared" si="10"/>
        <v>0</v>
      </c>
      <c r="AK19" s="8"/>
      <c r="AL19" s="8"/>
      <c r="AM19" s="8"/>
      <c r="AN19" s="8"/>
      <c r="AO19" s="8">
        <f t="shared" si="11"/>
        <v>0</v>
      </c>
    </row>
    <row r="20" spans="1:41" x14ac:dyDescent="0.25">
      <c r="A20" s="9" t="s">
        <v>53</v>
      </c>
      <c r="B20" s="4">
        <v>197.55199999999999</v>
      </c>
      <c r="C20" s="4">
        <v>138.773</v>
      </c>
      <c r="D20" s="4">
        <v>0</v>
      </c>
      <c r="E20" s="4">
        <v>197.649</v>
      </c>
      <c r="F20" s="4">
        <v>184.97</v>
      </c>
      <c r="G20" s="4">
        <v>0</v>
      </c>
      <c r="H20" s="4"/>
      <c r="I20" s="7">
        <f>Q20/B20</f>
        <v>0.87777395318700902</v>
      </c>
      <c r="J20" s="7">
        <f>R20/C20</f>
        <v>0.94025494872921966</v>
      </c>
      <c r="K20" s="7">
        <f>T20/E20</f>
        <v>1.6651235270605973</v>
      </c>
      <c r="L20" s="7">
        <f>U20/F20</f>
        <v>2.1628588419743742</v>
      </c>
      <c r="M20" s="8">
        <f>I20*1.2</f>
        <v>1.0533287438244108</v>
      </c>
      <c r="N20" s="8">
        <f>J20*1.2</f>
        <v>1.1283059384750636</v>
      </c>
      <c r="O20" s="8">
        <f>K20*1.2</f>
        <v>1.9981482324727167</v>
      </c>
      <c r="P20" s="8">
        <f>L20*1.2</f>
        <v>2.5954306103692488</v>
      </c>
      <c r="Q20" s="4">
        <v>173.40600000000001</v>
      </c>
      <c r="R20" s="4">
        <v>130.482</v>
      </c>
      <c r="S20" s="4">
        <v>0</v>
      </c>
      <c r="T20" s="4">
        <v>329.11</v>
      </c>
      <c r="U20" s="4">
        <v>400.06400000000002</v>
      </c>
      <c r="V20" s="4">
        <v>0</v>
      </c>
      <c r="W20" s="4">
        <v>1.169</v>
      </c>
      <c r="X20" s="4">
        <v>0.20300000000000001</v>
      </c>
      <c r="Y20" s="4">
        <v>0</v>
      </c>
      <c r="Z20" s="4">
        <v>1.1639999999999999</v>
      </c>
      <c r="AA20" s="4">
        <v>0.17499999999999999</v>
      </c>
      <c r="AB20" s="4"/>
      <c r="AC20" s="4">
        <f t="shared" si="4"/>
        <v>5.9174293350611491E-3</v>
      </c>
      <c r="AD20" s="4">
        <f t="shared" si="5"/>
        <v>5.889227873654812E-3</v>
      </c>
      <c r="AE20" s="4">
        <f t="shared" si="6"/>
        <v>1.4628205774898577E-3</v>
      </c>
      <c r="AF20" s="4">
        <f t="shared" si="7"/>
        <v>9.4609936746499425E-4</v>
      </c>
      <c r="AG20" s="4">
        <f t="shared" si="8"/>
        <v>0.88369138252207013</v>
      </c>
      <c r="AH20" s="4">
        <f t="shared" si="9"/>
        <v>1.6710127549342522</v>
      </c>
      <c r="AI20" s="8">
        <f t="shared" si="10"/>
        <v>1.0604296590264841</v>
      </c>
      <c r="AJ20" s="8">
        <f t="shared" si="10"/>
        <v>2.0052153059211024</v>
      </c>
      <c r="AK20" s="8">
        <f t="shared" si="0"/>
        <v>0.88369138252207025</v>
      </c>
      <c r="AL20" s="8">
        <f t="shared" si="1"/>
        <v>1.6710127549342522</v>
      </c>
      <c r="AM20" s="8">
        <f t="shared" si="2"/>
        <v>0.94171776930670958</v>
      </c>
      <c r="AN20" s="8">
        <f t="shared" si="3"/>
        <v>2.1638049413418394</v>
      </c>
      <c r="AO20" s="8">
        <f t="shared" si="11"/>
        <v>3.0656449649475865</v>
      </c>
    </row>
    <row r="21" spans="1:41" s="36" customFormat="1" x14ac:dyDescent="0.25">
      <c r="A21" s="33" t="s">
        <v>27</v>
      </c>
      <c r="B21" s="34">
        <v>27.053999999999998</v>
      </c>
      <c r="C21" s="34">
        <v>8.9260000000000002</v>
      </c>
      <c r="D21" s="34">
        <v>0</v>
      </c>
      <c r="E21" s="34">
        <v>24.202999999999999</v>
      </c>
      <c r="F21" s="34">
        <v>3.0680000000000001</v>
      </c>
      <c r="G21" s="34">
        <v>0</v>
      </c>
      <c r="H21" s="34"/>
      <c r="I21" s="34">
        <v>0.8</v>
      </c>
      <c r="J21" s="34">
        <v>0.8</v>
      </c>
      <c r="K21" s="34">
        <v>1.1399999999999999</v>
      </c>
      <c r="L21" s="34">
        <v>1.1399999999999999</v>
      </c>
      <c r="M21" s="34">
        <v>0.96</v>
      </c>
      <c r="N21" s="34">
        <v>0.96</v>
      </c>
      <c r="O21" s="34">
        <v>1.37</v>
      </c>
      <c r="P21" s="34">
        <v>1.37</v>
      </c>
      <c r="Q21" s="34">
        <v>20.622</v>
      </c>
      <c r="R21" s="34">
        <v>8.1769999999999996</v>
      </c>
      <c r="S21" s="34">
        <v>0</v>
      </c>
      <c r="T21" s="34">
        <v>26.148</v>
      </c>
      <c r="U21" s="34">
        <v>4.976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f t="shared" si="4"/>
        <v>0</v>
      </c>
      <c r="AD21" s="34">
        <f t="shared" si="5"/>
        <v>0</v>
      </c>
      <c r="AE21" s="34">
        <f t="shared" si="6"/>
        <v>0</v>
      </c>
      <c r="AF21" s="34">
        <f t="shared" si="7"/>
        <v>0</v>
      </c>
      <c r="AG21" s="4">
        <f t="shared" si="8"/>
        <v>0.8</v>
      </c>
      <c r="AH21" s="4">
        <f t="shared" si="9"/>
        <v>1.1399999999999999</v>
      </c>
      <c r="AI21" s="8">
        <f t="shared" si="10"/>
        <v>0.96</v>
      </c>
      <c r="AJ21" s="8">
        <f t="shared" si="10"/>
        <v>1.3679999999999999</v>
      </c>
      <c r="AK21" s="35">
        <f t="shared" si="0"/>
        <v>0.76225327123530717</v>
      </c>
      <c r="AL21" s="35">
        <f t="shared" si="1"/>
        <v>1.0803619386026526</v>
      </c>
      <c r="AM21" s="35">
        <f t="shared" si="2"/>
        <v>0.9160878332959892</v>
      </c>
      <c r="AN21" s="35">
        <f t="shared" si="3"/>
        <v>1.621903520208605</v>
      </c>
      <c r="AO21" s="8">
        <f t="shared" si="11"/>
        <v>2.3279999999999998</v>
      </c>
    </row>
    <row r="22" spans="1:41" x14ac:dyDescent="0.25">
      <c r="A22" s="12" t="s">
        <v>28</v>
      </c>
      <c r="B22" s="4">
        <v>86.745000000000005</v>
      </c>
      <c r="C22" s="4">
        <v>30.204999999999998</v>
      </c>
      <c r="D22" s="4">
        <v>1.0680000000000001</v>
      </c>
      <c r="E22" s="4">
        <v>75.878</v>
      </c>
      <c r="F22" s="4">
        <v>31.818999999999999</v>
      </c>
      <c r="G22" s="4">
        <v>0</v>
      </c>
      <c r="H22" s="4"/>
      <c r="I22" s="4">
        <v>1.1100000000000001</v>
      </c>
      <c r="J22" s="4">
        <v>1.1100000000000001</v>
      </c>
      <c r="K22" s="4">
        <v>1.42</v>
      </c>
      <c r="L22" s="4">
        <v>1.42</v>
      </c>
      <c r="M22" s="4">
        <v>1.3320000000000001</v>
      </c>
      <c r="N22" s="4">
        <v>1.3320000000000001</v>
      </c>
      <c r="O22" s="4">
        <v>1.704</v>
      </c>
      <c r="P22" s="4">
        <v>1.704</v>
      </c>
      <c r="Q22" s="4">
        <v>94.081999999999994</v>
      </c>
      <c r="R22" s="4">
        <v>32.622</v>
      </c>
      <c r="S22" s="4">
        <v>1.151</v>
      </c>
      <c r="T22" s="4">
        <v>104.221</v>
      </c>
      <c r="U22" s="4">
        <v>43.646000000000001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f t="shared" si="4"/>
        <v>0</v>
      </c>
      <c r="AD22" s="4">
        <f t="shared" si="5"/>
        <v>0</v>
      </c>
      <c r="AE22" s="4">
        <f t="shared" si="6"/>
        <v>0</v>
      </c>
      <c r="AF22" s="4">
        <f t="shared" si="7"/>
        <v>0</v>
      </c>
      <c r="AG22" s="4">
        <f t="shared" si="8"/>
        <v>1.1100000000000001</v>
      </c>
      <c r="AH22" s="4">
        <f t="shared" si="9"/>
        <v>1.42</v>
      </c>
      <c r="AI22" s="8">
        <f t="shared" si="10"/>
        <v>1.3320000000000001</v>
      </c>
      <c r="AJ22" s="8">
        <f t="shared" si="10"/>
        <v>1.704</v>
      </c>
      <c r="AK22" s="8">
        <f t="shared" si="0"/>
        <v>1.0845812438757276</v>
      </c>
      <c r="AL22" s="8">
        <f t="shared" si="1"/>
        <v>1.373533830622842</v>
      </c>
      <c r="AM22" s="8">
        <f t="shared" si="2"/>
        <v>1.080019864260884</v>
      </c>
      <c r="AN22" s="8">
        <f t="shared" si="3"/>
        <v>1.3716961563845502</v>
      </c>
      <c r="AO22" s="8">
        <f t="shared" si="11"/>
        <v>3.036</v>
      </c>
    </row>
    <row r="23" spans="1:41" x14ac:dyDescent="0.25">
      <c r="A23" s="12" t="s">
        <v>48</v>
      </c>
      <c r="B23" s="4">
        <v>135.065</v>
      </c>
      <c r="C23" s="4">
        <v>67.221999999999994</v>
      </c>
      <c r="D23" s="4">
        <v>0</v>
      </c>
      <c r="E23" s="4">
        <v>130.928</v>
      </c>
      <c r="F23" s="4">
        <v>56.436</v>
      </c>
      <c r="G23" s="4">
        <v>0</v>
      </c>
      <c r="H23" s="4">
        <v>469.06099999999998</v>
      </c>
      <c r="I23" s="4">
        <f>ROUND((Q23/B23),3)</f>
        <v>0.76200000000000001</v>
      </c>
      <c r="J23" s="4">
        <f>ROUND((R23/C23),3)</f>
        <v>0.76200000000000001</v>
      </c>
      <c r="K23" s="4">
        <f>ROUND((T23/E23),3)</f>
        <v>1.2130000000000001</v>
      </c>
      <c r="L23" s="4">
        <f>ROUND((U23/F23),3)</f>
        <v>1.698</v>
      </c>
      <c r="M23" s="7">
        <f>I23*1.2</f>
        <v>0.91439999999999999</v>
      </c>
      <c r="N23" s="7">
        <f>J23*1.2</f>
        <v>0.91439999999999999</v>
      </c>
      <c r="O23" s="7">
        <f>K23*1.2</f>
        <v>1.4556</v>
      </c>
      <c r="P23" s="7">
        <f>L23*1.2</f>
        <v>2.0375999999999999</v>
      </c>
      <c r="Q23" s="4">
        <v>102.863</v>
      </c>
      <c r="R23" s="4">
        <v>51.212000000000003</v>
      </c>
      <c r="S23" s="4">
        <v>0</v>
      </c>
      <c r="T23" s="4">
        <v>158.81100000000001</v>
      </c>
      <c r="U23" s="4">
        <v>95.831999999999994</v>
      </c>
      <c r="V23" s="4">
        <v>0</v>
      </c>
      <c r="W23" s="4">
        <v>14.339</v>
      </c>
      <c r="X23" s="4">
        <v>11.497</v>
      </c>
      <c r="Y23" s="4">
        <v>0</v>
      </c>
      <c r="Z23" s="4">
        <v>13.798</v>
      </c>
      <c r="AA23" s="4">
        <v>9.2140000000000004</v>
      </c>
      <c r="AB23" s="4">
        <v>0</v>
      </c>
      <c r="AC23" s="4">
        <f t="shared" si="4"/>
        <v>0.10616369895976012</v>
      </c>
      <c r="AD23" s="4">
        <f t="shared" si="5"/>
        <v>0.10538616644262495</v>
      </c>
      <c r="AE23" s="4">
        <f t="shared" si="6"/>
        <v>0.17103031745559491</v>
      </c>
      <c r="AF23" s="4">
        <f t="shared" si="7"/>
        <v>0.16326458289035367</v>
      </c>
      <c r="AG23" s="4">
        <f t="shared" si="8"/>
        <v>0.86816369895976009</v>
      </c>
      <c r="AH23" s="4">
        <f t="shared" si="9"/>
        <v>1.3183861664426251</v>
      </c>
      <c r="AI23" s="8">
        <f t="shared" si="10"/>
        <v>1.041796438751712</v>
      </c>
      <c r="AJ23" s="8">
        <f t="shared" si="10"/>
        <v>1.58206339973115</v>
      </c>
      <c r="AK23" s="8">
        <f t="shared" si="0"/>
        <v>0.867745159737904</v>
      </c>
      <c r="AL23" s="8">
        <f t="shared" si="1"/>
        <v>1.3183505438103387</v>
      </c>
      <c r="AM23" s="8">
        <f t="shared" si="2"/>
        <v>0.93286424087352371</v>
      </c>
      <c r="AN23" s="8">
        <f t="shared" si="3"/>
        <v>1.8613296477425756</v>
      </c>
      <c r="AO23" s="8">
        <f t="shared" si="11"/>
        <v>2.6238598384828622</v>
      </c>
    </row>
    <row r="24" spans="1:41" s="36" customFormat="1" x14ac:dyDescent="0.25">
      <c r="A24" s="33" t="s">
        <v>76</v>
      </c>
      <c r="B24" s="34">
        <v>65.808000000000007</v>
      </c>
      <c r="C24" s="34">
        <v>30.744</v>
      </c>
      <c r="D24" s="34">
        <v>0</v>
      </c>
      <c r="E24" s="34">
        <v>62.63</v>
      </c>
      <c r="F24" s="34">
        <v>20.655000000000001</v>
      </c>
      <c r="G24" s="34"/>
      <c r="H24" s="34"/>
      <c r="I24" s="34">
        <v>0.89</v>
      </c>
      <c r="J24" s="34">
        <v>1.28</v>
      </c>
      <c r="K24" s="34">
        <v>0.89</v>
      </c>
      <c r="L24" s="34">
        <v>1.28</v>
      </c>
      <c r="M24" s="34">
        <v>1.0680000000000001</v>
      </c>
      <c r="N24" s="34">
        <v>1.536</v>
      </c>
      <c r="O24" s="34">
        <v>1.0680000000000001</v>
      </c>
      <c r="P24" s="34">
        <v>1.536</v>
      </c>
      <c r="Q24" s="34">
        <v>58.569000000000003</v>
      </c>
      <c r="R24" s="34">
        <v>39.351999999999997</v>
      </c>
      <c r="S24" s="34">
        <v>0</v>
      </c>
      <c r="T24" s="34">
        <v>56.006</v>
      </c>
      <c r="U24" s="34">
        <v>30.353000000000002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f t="shared" si="4"/>
        <v>0</v>
      </c>
      <c r="AD24" s="34">
        <f t="shared" si="5"/>
        <v>0</v>
      </c>
      <c r="AE24" s="34">
        <f t="shared" si="6"/>
        <v>0</v>
      </c>
      <c r="AF24" s="34">
        <f t="shared" si="7"/>
        <v>0</v>
      </c>
      <c r="AG24" s="4">
        <f t="shared" si="8"/>
        <v>0.89</v>
      </c>
      <c r="AH24" s="4">
        <f t="shared" si="9"/>
        <v>0.89</v>
      </c>
      <c r="AI24" s="8">
        <f t="shared" si="10"/>
        <v>1.0680000000000001</v>
      </c>
      <c r="AJ24" s="8">
        <f t="shared" si="10"/>
        <v>1.0680000000000001</v>
      </c>
      <c r="AK24" s="35">
        <f t="shared" si="0"/>
        <v>0.88999817651349378</v>
      </c>
      <c r="AL24" s="35">
        <f t="shared" si="1"/>
        <v>0.8942359891425834</v>
      </c>
      <c r="AM24" s="35">
        <f t="shared" si="2"/>
        <v>1.2799895914650012</v>
      </c>
      <c r="AN24" s="35">
        <f t="shared" si="3"/>
        <v>1.469523117889131</v>
      </c>
      <c r="AO24" s="8">
        <f t="shared" si="11"/>
        <v>2.1360000000000001</v>
      </c>
    </row>
    <row r="25" spans="1:41" x14ac:dyDescent="0.25">
      <c r="A25" s="12" t="s">
        <v>75</v>
      </c>
      <c r="B25" s="4">
        <v>583.51300000000003</v>
      </c>
      <c r="C25" s="4">
        <v>489.33699999999999</v>
      </c>
      <c r="D25" s="4">
        <v>0</v>
      </c>
      <c r="E25" s="4">
        <v>571.53099999999995</v>
      </c>
      <c r="F25" s="4">
        <v>513.67399999999998</v>
      </c>
      <c r="G25" s="4">
        <v>0</v>
      </c>
      <c r="H25" s="4"/>
      <c r="I25" s="4">
        <v>0.75</v>
      </c>
      <c r="J25" s="4">
        <v>0.75</v>
      </c>
      <c r="K25" s="4">
        <v>1.24</v>
      </c>
      <c r="L25" s="4">
        <v>1.24</v>
      </c>
      <c r="M25" s="4">
        <v>0.9</v>
      </c>
      <c r="N25" s="4">
        <v>0.9</v>
      </c>
      <c r="O25" s="4">
        <v>1.49</v>
      </c>
      <c r="P25" s="4">
        <v>1.49</v>
      </c>
      <c r="Q25" s="4">
        <v>441.22699999999998</v>
      </c>
      <c r="R25" s="4">
        <v>321.84500000000003</v>
      </c>
      <c r="S25" s="4">
        <v>0</v>
      </c>
      <c r="T25" s="4">
        <v>703.88400000000001</v>
      </c>
      <c r="U25" s="4">
        <v>570.30499999999995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f t="shared" si="4"/>
        <v>0</v>
      </c>
      <c r="AD25" s="4">
        <f t="shared" si="5"/>
        <v>0</v>
      </c>
      <c r="AE25" s="4">
        <f t="shared" si="6"/>
        <v>0</v>
      </c>
      <c r="AF25" s="4">
        <f t="shared" si="7"/>
        <v>0</v>
      </c>
      <c r="AG25" s="4">
        <f t="shared" si="8"/>
        <v>0.75</v>
      </c>
      <c r="AH25" s="4">
        <f t="shared" si="9"/>
        <v>1.24</v>
      </c>
      <c r="AI25" s="8">
        <f t="shared" si="10"/>
        <v>0.89999999999999991</v>
      </c>
      <c r="AJ25" s="8">
        <f t="shared" si="10"/>
        <v>1.488</v>
      </c>
      <c r="AK25" s="8">
        <f t="shared" si="0"/>
        <v>0.75615624673314896</v>
      </c>
      <c r="AL25" s="8">
        <f t="shared" si="1"/>
        <v>1.2315762399589876</v>
      </c>
      <c r="AM25" s="8">
        <f t="shared" si="2"/>
        <v>0.65771646125267458</v>
      </c>
      <c r="AN25" s="8">
        <f t="shared" si="3"/>
        <v>1.1102469659745284</v>
      </c>
      <c r="AO25" s="8">
        <f t="shared" si="11"/>
        <v>2.3879999999999999</v>
      </c>
    </row>
    <row r="26" spans="1:41" x14ac:dyDescent="0.25">
      <c r="A26" s="12" t="s">
        <v>30</v>
      </c>
      <c r="B26" s="4">
        <v>34.863</v>
      </c>
      <c r="C26" s="4">
        <v>12.739000000000001</v>
      </c>
      <c r="D26" s="4">
        <v>0</v>
      </c>
      <c r="E26" s="4">
        <v>41.622</v>
      </c>
      <c r="F26" s="4">
        <v>103.999</v>
      </c>
      <c r="G26" s="4">
        <v>0</v>
      </c>
      <c r="H26" s="4"/>
      <c r="I26" s="4">
        <v>0.95</v>
      </c>
      <c r="J26" s="4">
        <v>1.05</v>
      </c>
      <c r="K26" s="4">
        <v>1.2</v>
      </c>
      <c r="L26" s="4">
        <v>1.35</v>
      </c>
      <c r="M26" s="4">
        <v>1.1399999999999999</v>
      </c>
      <c r="N26" s="4">
        <v>1.26</v>
      </c>
      <c r="O26" s="4">
        <v>1.44</v>
      </c>
      <c r="P26" s="4">
        <v>1.62</v>
      </c>
      <c r="Q26" s="4">
        <v>33.119</v>
      </c>
      <c r="R26" s="4">
        <v>13.375999999999999</v>
      </c>
      <c r="S26" s="4">
        <v>0</v>
      </c>
      <c r="T26" s="4">
        <v>49.945999999999998</v>
      </c>
      <c r="U26" s="4">
        <v>151.82400000000001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f t="shared" si="4"/>
        <v>0</v>
      </c>
      <c r="AD26" s="4">
        <f t="shared" si="5"/>
        <v>0</v>
      </c>
      <c r="AE26" s="4">
        <f t="shared" si="6"/>
        <v>0</v>
      </c>
      <c r="AF26" s="4">
        <f t="shared" si="7"/>
        <v>0</v>
      </c>
      <c r="AG26" s="4">
        <f t="shared" si="8"/>
        <v>0.95</v>
      </c>
      <c r="AH26" s="4">
        <f t="shared" si="9"/>
        <v>1.2</v>
      </c>
      <c r="AI26" s="8">
        <f t="shared" si="10"/>
        <v>1.1399999999999999</v>
      </c>
      <c r="AJ26" s="8">
        <f t="shared" si="10"/>
        <v>1.44</v>
      </c>
      <c r="AK26" s="8">
        <f>(Q26+W26)/B26</f>
        <v>0.94997561885093085</v>
      </c>
      <c r="AL26" s="8">
        <f>(T26+Z26)/E26</f>
        <v>1.199990389697756</v>
      </c>
      <c r="AM26" s="8">
        <f>(R26+X26)/C26</f>
        <v>1.0500039249548629</v>
      </c>
      <c r="AN26" s="8">
        <f>(U26+V26+AA26+AB26)/(F26+G26)</f>
        <v>1.4598601909633748</v>
      </c>
      <c r="AO26" s="8">
        <f t="shared" si="11"/>
        <v>2.58</v>
      </c>
    </row>
    <row r="27" spans="1:41" s="36" customFormat="1" x14ac:dyDescent="0.25">
      <c r="A27" s="33" t="s">
        <v>31</v>
      </c>
      <c r="B27" s="34">
        <v>86.088999999999999</v>
      </c>
      <c r="C27" s="34">
        <v>29.715</v>
      </c>
      <c r="D27" s="34">
        <v>1.278</v>
      </c>
      <c r="E27" s="34">
        <v>83.031999999999996</v>
      </c>
      <c r="F27" s="34">
        <v>161.767</v>
      </c>
      <c r="G27" s="34">
        <v>6.4000000000000001E-2</v>
      </c>
      <c r="H27" s="34"/>
      <c r="I27" s="34">
        <v>0.62</v>
      </c>
      <c r="J27" s="34">
        <v>0.9</v>
      </c>
      <c r="K27" s="34">
        <v>1.22</v>
      </c>
      <c r="L27" s="34">
        <v>1.38</v>
      </c>
      <c r="M27" s="34">
        <f>I27*1.2</f>
        <v>0.74399999999999999</v>
      </c>
      <c r="N27" s="34">
        <f>J27*1.2</f>
        <v>1.08</v>
      </c>
      <c r="O27" s="34">
        <f>K27*1.2</f>
        <v>1.464</v>
      </c>
      <c r="P27" s="34">
        <f>L27*1.2</f>
        <v>1.6559999999999999</v>
      </c>
      <c r="Q27" s="34">
        <v>53.636000000000003</v>
      </c>
      <c r="R27" s="34">
        <v>26.614999999999998</v>
      </c>
      <c r="S27" s="34">
        <v>1.1499999999999999</v>
      </c>
      <c r="T27" s="34">
        <v>100.179</v>
      </c>
      <c r="U27" s="34">
        <v>239.465</v>
      </c>
      <c r="V27" s="34">
        <v>8.7999999999999995E-2</v>
      </c>
      <c r="W27" s="34"/>
      <c r="X27" s="34"/>
      <c r="Y27" s="34"/>
      <c r="Z27" s="34"/>
      <c r="AA27" s="34"/>
      <c r="AB27" s="34"/>
      <c r="AC27" s="34">
        <f t="shared" si="4"/>
        <v>0</v>
      </c>
      <c r="AD27" s="34">
        <f t="shared" si="5"/>
        <v>0</v>
      </c>
      <c r="AE27" s="34">
        <f t="shared" si="6"/>
        <v>0</v>
      </c>
      <c r="AF27" s="34">
        <f t="shared" si="7"/>
        <v>0</v>
      </c>
      <c r="AG27" s="4">
        <f t="shared" si="8"/>
        <v>0.62</v>
      </c>
      <c r="AH27" s="4">
        <f t="shared" si="9"/>
        <v>1.22</v>
      </c>
      <c r="AI27" s="8">
        <f t="shared" si="10"/>
        <v>0.74399999999999999</v>
      </c>
      <c r="AJ27" s="8">
        <f t="shared" si="10"/>
        <v>1.464</v>
      </c>
      <c r="AK27" s="35">
        <f t="shared" ref="AK27:AK43" si="12">(Q27+W27)/B27</f>
        <v>0.62302965535666577</v>
      </c>
      <c r="AL27" s="35">
        <f t="shared" ref="AL27:AL43" si="13">(T27+Z27)/E27</f>
        <v>1.2065107428461317</v>
      </c>
      <c r="AM27" s="35">
        <f t="shared" ref="AM27:AM43" si="14">(R27+X27)/C27</f>
        <v>0.89567558472152109</v>
      </c>
      <c r="AN27" s="35">
        <f t="shared" ref="AN27:AN43" si="15">(U27+V27+AA27+AB27)/(F27+G27)</f>
        <v>1.4802664508036163</v>
      </c>
      <c r="AO27" s="8">
        <f t="shared" si="11"/>
        <v>2.2080000000000002</v>
      </c>
    </row>
    <row r="28" spans="1:41" x14ac:dyDescent="0.25">
      <c r="A28" s="9" t="s">
        <v>55</v>
      </c>
      <c r="B28" s="4">
        <v>202.804</v>
      </c>
      <c r="C28" s="4">
        <v>88.013999999999996</v>
      </c>
      <c r="D28" s="4">
        <v>0</v>
      </c>
      <c r="E28" s="4">
        <v>201.33500000000001</v>
      </c>
      <c r="F28" s="4">
        <v>364.75099999999998</v>
      </c>
      <c r="G28" s="4">
        <v>0</v>
      </c>
      <c r="H28" s="4"/>
      <c r="I28" s="4">
        <v>0.76400000000000001</v>
      </c>
      <c r="J28" s="4">
        <v>0.76400000000000001</v>
      </c>
      <c r="K28" s="4">
        <v>0.64500000000000002</v>
      </c>
      <c r="L28" s="4">
        <v>0.64500000000000002</v>
      </c>
      <c r="M28" s="4">
        <v>0.91700000000000004</v>
      </c>
      <c r="N28" s="4">
        <v>0.91700000000000004</v>
      </c>
      <c r="O28" s="4">
        <v>0.77400000000000002</v>
      </c>
      <c r="P28" s="4">
        <v>0.77400000000000002</v>
      </c>
      <c r="Q28" s="4">
        <v>154.94200000000001</v>
      </c>
      <c r="R28" s="4">
        <v>67.242999999999995</v>
      </c>
      <c r="S28" s="4">
        <v>0</v>
      </c>
      <c r="T28" s="4">
        <v>129.86099999999999</v>
      </c>
      <c r="U28" s="4">
        <v>235.26400000000001</v>
      </c>
      <c r="V28" s="4">
        <v>0</v>
      </c>
      <c r="W28" s="4"/>
      <c r="X28" s="4"/>
      <c r="Y28" s="4"/>
      <c r="Z28" s="4"/>
      <c r="AA28" s="4"/>
      <c r="AB28" s="4"/>
      <c r="AC28" s="4">
        <f t="shared" si="4"/>
        <v>0</v>
      </c>
      <c r="AD28" s="4">
        <f t="shared" si="5"/>
        <v>0</v>
      </c>
      <c r="AE28" s="4">
        <f t="shared" si="6"/>
        <v>0</v>
      </c>
      <c r="AF28" s="4">
        <f t="shared" si="7"/>
        <v>0</v>
      </c>
      <c r="AG28" s="4">
        <f t="shared" si="8"/>
        <v>0.76400000000000001</v>
      </c>
      <c r="AH28" s="4">
        <f t="shared" si="9"/>
        <v>0.64500000000000002</v>
      </c>
      <c r="AI28" s="8">
        <f t="shared" si="10"/>
        <v>0.91679999999999995</v>
      </c>
      <c r="AJ28" s="8">
        <f t="shared" si="10"/>
        <v>0.77400000000000002</v>
      </c>
      <c r="AK28" s="8">
        <f t="shared" si="12"/>
        <v>0.76399873769748139</v>
      </c>
      <c r="AL28" s="8">
        <f t="shared" si="13"/>
        <v>0.64499962748652739</v>
      </c>
      <c r="AM28" s="8">
        <f t="shared" si="14"/>
        <v>0.76400345399595515</v>
      </c>
      <c r="AN28" s="8">
        <f t="shared" si="15"/>
        <v>0.64499891706945289</v>
      </c>
      <c r="AO28" s="8">
        <f t="shared" si="11"/>
        <v>1.6907999999999999</v>
      </c>
    </row>
    <row r="29" spans="1:41" x14ac:dyDescent="0.25">
      <c r="A29" s="12" t="s">
        <v>32</v>
      </c>
      <c r="B29" s="4">
        <v>82.738</v>
      </c>
      <c r="C29" s="4">
        <v>47.920999999999999</v>
      </c>
      <c r="D29" s="4">
        <v>0</v>
      </c>
      <c r="E29" s="4">
        <v>78.588999999999999</v>
      </c>
      <c r="F29" s="4">
        <v>75.173000000000002</v>
      </c>
      <c r="G29" s="4">
        <v>0</v>
      </c>
      <c r="H29" s="4"/>
      <c r="I29" s="4">
        <v>0.71</v>
      </c>
      <c r="J29" s="4">
        <v>0.71</v>
      </c>
      <c r="K29" s="4">
        <v>0.94</v>
      </c>
      <c r="L29" s="4">
        <v>0.94</v>
      </c>
      <c r="M29" s="4">
        <v>0.85</v>
      </c>
      <c r="N29" s="4">
        <v>0.85</v>
      </c>
      <c r="O29" s="4">
        <v>1.1299999999999999</v>
      </c>
      <c r="P29" s="4">
        <v>1.1299999999999999</v>
      </c>
      <c r="Q29" s="4">
        <v>60.081000000000003</v>
      </c>
      <c r="R29" s="4">
        <v>34.343000000000004</v>
      </c>
      <c r="S29" s="4">
        <v>0</v>
      </c>
      <c r="T29" s="4">
        <v>71.887</v>
      </c>
      <c r="U29" s="4">
        <v>70.387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f t="shared" si="4"/>
        <v>0</v>
      </c>
      <c r="AD29" s="4">
        <f t="shared" si="5"/>
        <v>0</v>
      </c>
      <c r="AE29" s="4">
        <f t="shared" si="6"/>
        <v>0</v>
      </c>
      <c r="AF29" s="4">
        <f t="shared" si="7"/>
        <v>0</v>
      </c>
      <c r="AG29" s="4">
        <f t="shared" si="8"/>
        <v>0.71</v>
      </c>
      <c r="AH29" s="4">
        <f t="shared" si="9"/>
        <v>0.94</v>
      </c>
      <c r="AI29" s="8">
        <f t="shared" si="10"/>
        <v>0.85199999999999998</v>
      </c>
      <c r="AJ29" s="8">
        <f t="shared" si="10"/>
        <v>1.1279999999999999</v>
      </c>
      <c r="AK29" s="8">
        <f t="shared" si="12"/>
        <v>0.72615968478812642</v>
      </c>
      <c r="AL29" s="8">
        <f t="shared" si="13"/>
        <v>0.91472088969194165</v>
      </c>
      <c r="AM29" s="8">
        <f t="shared" si="14"/>
        <v>0.71665866739007955</v>
      </c>
      <c r="AN29" s="8">
        <f t="shared" si="15"/>
        <v>0.93633352400462933</v>
      </c>
      <c r="AO29" s="8">
        <f t="shared" si="11"/>
        <v>1.98</v>
      </c>
    </row>
    <row r="30" spans="1:41" s="36" customFormat="1" x14ac:dyDescent="0.25">
      <c r="A30" s="33" t="s">
        <v>33</v>
      </c>
      <c r="B30" s="34">
        <v>64.039000000000001</v>
      </c>
      <c r="C30" s="34">
        <v>43.48</v>
      </c>
      <c r="D30" s="34"/>
      <c r="E30" s="34">
        <v>50.304000000000002</v>
      </c>
      <c r="F30" s="34">
        <v>116.218</v>
      </c>
      <c r="G30" s="34"/>
      <c r="H30" s="34"/>
      <c r="I30" s="34">
        <v>1.1399999999999999</v>
      </c>
      <c r="J30" s="34">
        <v>1.29</v>
      </c>
      <c r="K30" s="34">
        <v>1.1399999999999999</v>
      </c>
      <c r="L30" s="34">
        <v>2</v>
      </c>
      <c r="M30" s="34">
        <v>1.3680000000000001</v>
      </c>
      <c r="N30" s="34">
        <v>1.548</v>
      </c>
      <c r="O30" s="34">
        <v>1.3680000000000001</v>
      </c>
      <c r="P30" s="34">
        <v>2.4</v>
      </c>
      <c r="Q30" s="34">
        <v>72.759</v>
      </c>
      <c r="R30" s="34">
        <v>56.183</v>
      </c>
      <c r="S30" s="34"/>
      <c r="T30" s="34">
        <v>57.56</v>
      </c>
      <c r="U30" s="34">
        <v>232.012</v>
      </c>
      <c r="V30" s="34"/>
      <c r="W30" s="34"/>
      <c r="X30" s="34"/>
      <c r="Y30" s="34"/>
      <c r="Z30" s="34"/>
      <c r="AA30" s="34"/>
      <c r="AB30" s="34"/>
      <c r="AC30" s="34">
        <v>0</v>
      </c>
      <c r="AD30" s="34">
        <v>0</v>
      </c>
      <c r="AE30" s="34">
        <v>0</v>
      </c>
      <c r="AF30" s="34">
        <v>0</v>
      </c>
      <c r="AG30" s="4">
        <f t="shared" si="8"/>
        <v>1.1399999999999999</v>
      </c>
      <c r="AH30" s="4">
        <f t="shared" si="9"/>
        <v>1.1399999999999999</v>
      </c>
      <c r="AI30" s="8">
        <f t="shared" si="10"/>
        <v>1.3679999999999999</v>
      </c>
      <c r="AJ30" s="8">
        <f t="shared" si="10"/>
        <v>1.3679999999999999</v>
      </c>
      <c r="AK30" s="35">
        <f t="shared" si="12"/>
        <v>1.1361670232202252</v>
      </c>
      <c r="AL30" s="35">
        <f t="shared" si="13"/>
        <v>1.1442430025445292</v>
      </c>
      <c r="AM30" s="35">
        <f t="shared" si="14"/>
        <v>1.2921573137074518</v>
      </c>
      <c r="AN30" s="35">
        <f t="shared" si="15"/>
        <v>1.9963516839043864</v>
      </c>
      <c r="AO30" s="8">
        <f t="shared" si="11"/>
        <v>2.7359999999999998</v>
      </c>
    </row>
    <row r="31" spans="1:41" x14ac:dyDescent="0.25">
      <c r="A31" s="12" t="s">
        <v>34</v>
      </c>
      <c r="B31" s="4">
        <v>279.01499999999999</v>
      </c>
      <c r="C31" s="4">
        <v>35.755000000000003</v>
      </c>
      <c r="D31" s="4">
        <v>0</v>
      </c>
      <c r="E31" s="4">
        <v>278.822</v>
      </c>
      <c r="F31" s="4">
        <v>89.075999999999993</v>
      </c>
      <c r="G31" s="4">
        <v>0</v>
      </c>
      <c r="H31" s="4">
        <v>331.53100000000001</v>
      </c>
      <c r="I31" s="4">
        <v>0.77</v>
      </c>
      <c r="J31" s="4">
        <v>0.89</v>
      </c>
      <c r="K31" s="4">
        <v>0.59</v>
      </c>
      <c r="L31" s="4">
        <v>0.75</v>
      </c>
      <c r="M31" s="4">
        <v>0.92400000000000004</v>
      </c>
      <c r="N31" s="4">
        <v>1.0680000000000001</v>
      </c>
      <c r="O31" s="4">
        <v>0.70799999999999996</v>
      </c>
      <c r="P31" s="4">
        <v>0.9</v>
      </c>
      <c r="Q31" s="4">
        <v>212.327</v>
      </c>
      <c r="R31" s="4">
        <v>31.821999999999999</v>
      </c>
      <c r="S31" s="4">
        <v>0</v>
      </c>
      <c r="T31" s="4">
        <v>162.58099999999999</v>
      </c>
      <c r="U31" s="4">
        <v>76.38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f t="shared" si="4"/>
        <v>0</v>
      </c>
      <c r="AD31" s="4">
        <f t="shared" si="5"/>
        <v>0</v>
      </c>
      <c r="AE31" s="4">
        <f t="shared" si="6"/>
        <v>0</v>
      </c>
      <c r="AF31" s="4">
        <f t="shared" si="7"/>
        <v>0</v>
      </c>
      <c r="AG31" s="4">
        <f t="shared" si="8"/>
        <v>0.77</v>
      </c>
      <c r="AH31" s="4">
        <f t="shared" si="9"/>
        <v>0.59</v>
      </c>
      <c r="AI31" s="8">
        <f t="shared" si="10"/>
        <v>0.92399999999999993</v>
      </c>
      <c r="AJ31" s="8">
        <f t="shared" si="10"/>
        <v>0.70799999999999996</v>
      </c>
      <c r="AK31" s="8">
        <f t="shared" si="12"/>
        <v>0.76098776051466765</v>
      </c>
      <c r="AL31" s="8">
        <f t="shared" si="13"/>
        <v>0.58309961193879967</v>
      </c>
      <c r="AM31" s="8">
        <f t="shared" si="14"/>
        <v>0.89000139840581727</v>
      </c>
      <c r="AN31" s="8">
        <f t="shared" si="15"/>
        <v>0.85747002559612018</v>
      </c>
      <c r="AO31" s="8">
        <f t="shared" si="11"/>
        <v>1.6319999999999999</v>
      </c>
    </row>
    <row r="32" spans="1:41" x14ac:dyDescent="0.25">
      <c r="A32" s="12" t="s">
        <v>35</v>
      </c>
      <c r="B32" s="4">
        <v>85.986000000000004</v>
      </c>
      <c r="C32" s="4">
        <v>22.3</v>
      </c>
      <c r="D32" s="4">
        <v>0</v>
      </c>
      <c r="E32" s="4">
        <v>74.53</v>
      </c>
      <c r="F32" s="4">
        <v>21.016999999999999</v>
      </c>
      <c r="G32" s="4">
        <v>0</v>
      </c>
      <c r="H32" s="4">
        <v>87.019000000000005</v>
      </c>
      <c r="I32" s="4">
        <v>0.89</v>
      </c>
      <c r="J32" s="4">
        <v>1.69</v>
      </c>
      <c r="K32" s="4">
        <v>1.32</v>
      </c>
      <c r="L32" s="4">
        <v>2.5299999999999998</v>
      </c>
      <c r="M32" s="4">
        <v>1.0680000000000001</v>
      </c>
      <c r="N32" s="4">
        <v>2.028</v>
      </c>
      <c r="O32" s="4">
        <v>1.5840000000000001</v>
      </c>
      <c r="P32" s="4">
        <v>3.036</v>
      </c>
      <c r="Q32" s="4">
        <v>78.753</v>
      </c>
      <c r="R32" s="4">
        <v>34.359000000000002</v>
      </c>
      <c r="S32" s="4"/>
      <c r="T32" s="4">
        <v>101.633</v>
      </c>
      <c r="U32" s="4">
        <v>48.17</v>
      </c>
      <c r="V32" s="4"/>
      <c r="W32" s="4"/>
      <c r="X32" s="4"/>
      <c r="Y32" s="4"/>
      <c r="Z32" s="4"/>
      <c r="AA32" s="4"/>
      <c r="AB32" s="4"/>
      <c r="AC32" s="4">
        <f t="shared" si="4"/>
        <v>0</v>
      </c>
      <c r="AD32" s="4">
        <f t="shared" si="5"/>
        <v>0</v>
      </c>
      <c r="AE32" s="4">
        <f t="shared" si="6"/>
        <v>0</v>
      </c>
      <c r="AF32" s="4">
        <f t="shared" si="7"/>
        <v>0</v>
      </c>
      <c r="AG32" s="4">
        <f t="shared" si="8"/>
        <v>0.89</v>
      </c>
      <c r="AH32" s="4">
        <f t="shared" si="9"/>
        <v>1.32</v>
      </c>
      <c r="AI32" s="8">
        <f t="shared" si="10"/>
        <v>1.0680000000000001</v>
      </c>
      <c r="AJ32" s="8">
        <f t="shared" si="10"/>
        <v>1.5840000000000001</v>
      </c>
      <c r="AK32" s="8">
        <f t="shared" si="12"/>
        <v>0.91588165515316444</v>
      </c>
      <c r="AL32" s="8">
        <f t="shared" si="13"/>
        <v>1.3636522205823158</v>
      </c>
      <c r="AM32" s="8">
        <f t="shared" si="14"/>
        <v>1.540762331838565</v>
      </c>
      <c r="AN32" s="8">
        <f t="shared" si="15"/>
        <v>2.2919541323690349</v>
      </c>
      <c r="AO32" s="8">
        <f t="shared" si="11"/>
        <v>2.6520000000000001</v>
      </c>
    </row>
    <row r="33" spans="1:41" s="36" customFormat="1" x14ac:dyDescent="0.25">
      <c r="A33" s="33" t="s">
        <v>36</v>
      </c>
      <c r="B33" s="34">
        <v>6860</v>
      </c>
      <c r="C33" s="34">
        <v>2735</v>
      </c>
      <c r="D33" s="34">
        <v>0</v>
      </c>
      <c r="E33" s="34">
        <v>6832</v>
      </c>
      <c r="F33" s="34">
        <v>5116</v>
      </c>
      <c r="G33" s="34">
        <v>0</v>
      </c>
      <c r="H33" s="34">
        <v>10903</v>
      </c>
      <c r="I33" s="34">
        <v>0.95</v>
      </c>
      <c r="J33" s="34">
        <v>2.3199999999999998</v>
      </c>
      <c r="K33" s="34">
        <v>0.78</v>
      </c>
      <c r="L33" s="34">
        <v>1.72</v>
      </c>
      <c r="M33" s="34">
        <v>1.1399999999999999</v>
      </c>
      <c r="N33" s="34">
        <v>2.78</v>
      </c>
      <c r="O33" s="34">
        <v>0.94</v>
      </c>
      <c r="P33" s="34">
        <v>2.06</v>
      </c>
      <c r="Q33" s="34">
        <v>6517</v>
      </c>
      <c r="R33" s="34">
        <v>5806</v>
      </c>
      <c r="S33" s="34">
        <v>0</v>
      </c>
      <c r="T33" s="34">
        <v>5329</v>
      </c>
      <c r="U33" s="34">
        <v>7493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f t="shared" si="4"/>
        <v>0</v>
      </c>
      <c r="AD33" s="34">
        <f t="shared" si="5"/>
        <v>0</v>
      </c>
      <c r="AE33" s="34">
        <f t="shared" si="6"/>
        <v>0</v>
      </c>
      <c r="AF33" s="34">
        <f t="shared" si="7"/>
        <v>0</v>
      </c>
      <c r="AG33" s="4">
        <f t="shared" si="8"/>
        <v>0.95</v>
      </c>
      <c r="AH33" s="4">
        <f t="shared" si="9"/>
        <v>0.78</v>
      </c>
      <c r="AI33" s="8">
        <f t="shared" si="10"/>
        <v>1.1399999999999999</v>
      </c>
      <c r="AJ33" s="8">
        <f t="shared" si="10"/>
        <v>0.93599999999999994</v>
      </c>
      <c r="AK33" s="35">
        <f t="shared" si="12"/>
        <v>0.95</v>
      </c>
      <c r="AL33" s="35">
        <f t="shared" si="13"/>
        <v>0.78000585480093676</v>
      </c>
      <c r="AM33" s="35">
        <f t="shared" si="14"/>
        <v>2.122851919561243</v>
      </c>
      <c r="AN33" s="35">
        <f t="shared" si="15"/>
        <v>1.4646207974980454</v>
      </c>
      <c r="AO33" s="8">
        <f t="shared" si="11"/>
        <v>2.0759999999999996</v>
      </c>
    </row>
    <row r="34" spans="1:41" x14ac:dyDescent="0.25">
      <c r="A34" s="12" t="s">
        <v>37</v>
      </c>
      <c r="B34" s="4">
        <v>63.982999999999997</v>
      </c>
      <c r="C34" s="4">
        <v>39.924999999999997</v>
      </c>
      <c r="D34" s="4">
        <v>0</v>
      </c>
      <c r="E34" s="4">
        <v>56.715000000000003</v>
      </c>
      <c r="F34" s="4">
        <v>39.075000000000003</v>
      </c>
      <c r="G34" s="4">
        <v>0</v>
      </c>
      <c r="H34" s="4"/>
      <c r="I34" s="4">
        <v>0.89</v>
      </c>
      <c r="J34" s="4">
        <v>1.05</v>
      </c>
      <c r="K34" s="4">
        <v>1.1299999999999999</v>
      </c>
      <c r="L34" s="4">
        <v>1.33</v>
      </c>
      <c r="M34" s="4">
        <v>1.07</v>
      </c>
      <c r="N34" s="4">
        <v>1.26</v>
      </c>
      <c r="O34" s="4">
        <v>1.35</v>
      </c>
      <c r="P34" s="4">
        <v>1.59</v>
      </c>
      <c r="Q34" s="4">
        <v>57.072000000000003</v>
      </c>
      <c r="R34" s="4">
        <v>41.920999999999999</v>
      </c>
      <c r="S34" s="4">
        <v>0</v>
      </c>
      <c r="T34" s="4">
        <v>63.807000000000002</v>
      </c>
      <c r="U34" s="4">
        <v>51.774999999999999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f t="shared" si="4"/>
        <v>0</v>
      </c>
      <c r="AD34" s="4">
        <f t="shared" si="5"/>
        <v>0</v>
      </c>
      <c r="AE34" s="4">
        <f t="shared" si="6"/>
        <v>0</v>
      </c>
      <c r="AF34" s="4">
        <f t="shared" si="7"/>
        <v>0</v>
      </c>
      <c r="AG34" s="4">
        <f t="shared" si="8"/>
        <v>0.89</v>
      </c>
      <c r="AH34" s="4">
        <f t="shared" si="9"/>
        <v>1.1299999999999999</v>
      </c>
      <c r="AI34" s="8">
        <f t="shared" si="10"/>
        <v>1.0680000000000001</v>
      </c>
      <c r="AJ34" s="8">
        <f t="shared" si="10"/>
        <v>1.3559999999999999</v>
      </c>
      <c r="AK34" s="8">
        <f t="shared" si="12"/>
        <v>0.89198693402935159</v>
      </c>
      <c r="AL34" s="8">
        <f t="shared" si="13"/>
        <v>1.125046284051838</v>
      </c>
      <c r="AM34" s="8">
        <f t="shared" si="14"/>
        <v>1.0499937382592361</v>
      </c>
      <c r="AN34" s="8">
        <f t="shared" si="15"/>
        <v>1.3250159948816378</v>
      </c>
      <c r="AO34" s="8">
        <f t="shared" si="11"/>
        <v>2.4239999999999999</v>
      </c>
    </row>
    <row r="35" spans="1:41" x14ac:dyDescent="0.25">
      <c r="A35" s="12" t="s">
        <v>38</v>
      </c>
      <c r="B35" s="7">
        <v>1423.1279999999999</v>
      </c>
      <c r="C35" s="4">
        <v>744.68799999999999</v>
      </c>
      <c r="D35" s="4">
        <v>0</v>
      </c>
      <c r="E35" s="4">
        <v>1425.3440000000001</v>
      </c>
      <c r="F35" s="4">
        <v>959.87400000000002</v>
      </c>
      <c r="G35" s="4">
        <v>0</v>
      </c>
      <c r="H35" s="4">
        <v>1802.748</v>
      </c>
      <c r="I35" s="4">
        <v>0.57999999999999996</v>
      </c>
      <c r="J35" s="4">
        <v>0.57999999999999996</v>
      </c>
      <c r="K35" s="4">
        <v>1</v>
      </c>
      <c r="L35" s="4">
        <v>1</v>
      </c>
      <c r="M35" s="4">
        <v>0.69599999999999995</v>
      </c>
      <c r="N35" s="4">
        <v>0.69599999999999995</v>
      </c>
      <c r="O35" s="4">
        <v>1.2</v>
      </c>
      <c r="P35" s="4">
        <v>1.2</v>
      </c>
      <c r="Q35" s="4">
        <v>826.00599999999997</v>
      </c>
      <c r="R35" s="4">
        <v>432.24200000000002</v>
      </c>
      <c r="S35" s="4">
        <v>0</v>
      </c>
      <c r="T35" s="4">
        <v>1425.355</v>
      </c>
      <c r="U35" s="4">
        <v>1272.337</v>
      </c>
      <c r="V35" s="4"/>
      <c r="W35" s="4"/>
      <c r="X35" s="4"/>
      <c r="Y35" s="4"/>
      <c r="Z35" s="4"/>
      <c r="AA35" s="4"/>
      <c r="AB35" s="4"/>
      <c r="AC35" s="4">
        <f t="shared" si="4"/>
        <v>0</v>
      </c>
      <c r="AD35" s="4">
        <f t="shared" si="5"/>
        <v>0</v>
      </c>
      <c r="AE35" s="4">
        <f t="shared" si="6"/>
        <v>0</v>
      </c>
      <c r="AF35" s="4">
        <f t="shared" si="7"/>
        <v>0</v>
      </c>
      <c r="AG35" s="4">
        <f t="shared" si="8"/>
        <v>0.57999999999999996</v>
      </c>
      <c r="AH35" s="4">
        <f t="shared" si="9"/>
        <v>1</v>
      </c>
      <c r="AI35" s="8">
        <f t="shared" si="10"/>
        <v>0.69599999999999995</v>
      </c>
      <c r="AJ35" s="8">
        <f t="shared" si="10"/>
        <v>1.2</v>
      </c>
      <c r="AK35" s="8">
        <f t="shared" si="12"/>
        <v>0.58041581642691309</v>
      </c>
      <c r="AL35" s="8">
        <f t="shared" si="13"/>
        <v>1.0000077174352295</v>
      </c>
      <c r="AM35" s="8">
        <f t="shared" si="14"/>
        <v>0.58043368497948133</v>
      </c>
      <c r="AN35" s="8">
        <f t="shared" si="15"/>
        <v>1.3255250168251249</v>
      </c>
      <c r="AO35" s="8">
        <f t="shared" si="11"/>
        <v>1.8959999999999999</v>
      </c>
    </row>
    <row r="36" spans="1:41" s="36" customFormat="1" x14ac:dyDescent="0.25">
      <c r="A36" s="33" t="s">
        <v>39</v>
      </c>
      <c r="B36" s="34">
        <v>20.646000000000001</v>
      </c>
      <c r="C36" s="34">
        <v>6.5039999999999996</v>
      </c>
      <c r="D36" s="34">
        <v>0</v>
      </c>
      <c r="E36" s="34">
        <v>19.945</v>
      </c>
      <c r="F36" s="34">
        <v>6.3179999999999996</v>
      </c>
      <c r="G36" s="34">
        <v>0</v>
      </c>
      <c r="H36" s="34"/>
      <c r="I36" s="34">
        <v>0.70399999999999996</v>
      </c>
      <c r="J36" s="34">
        <v>0.70399999999999996</v>
      </c>
      <c r="K36" s="34">
        <v>1.3540000000000001</v>
      </c>
      <c r="L36" s="34">
        <v>1.3540000000000001</v>
      </c>
      <c r="M36" s="34">
        <v>0.84</v>
      </c>
      <c r="N36" s="34">
        <v>0.84</v>
      </c>
      <c r="O36" s="34">
        <v>1.62</v>
      </c>
      <c r="P36" s="34">
        <v>1.62</v>
      </c>
      <c r="Q36" s="34">
        <v>14.535</v>
      </c>
      <c r="R36" s="34">
        <v>4.5789999999999997</v>
      </c>
      <c r="S36" s="34">
        <v>0</v>
      </c>
      <c r="T36" s="34">
        <v>27.006</v>
      </c>
      <c r="U36" s="34">
        <v>8.5540000000000003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f t="shared" si="4"/>
        <v>0</v>
      </c>
      <c r="AD36" s="34">
        <f t="shared" si="5"/>
        <v>0</v>
      </c>
      <c r="AE36" s="34">
        <f t="shared" si="6"/>
        <v>0</v>
      </c>
      <c r="AF36" s="34">
        <f t="shared" si="7"/>
        <v>0</v>
      </c>
      <c r="AG36" s="4">
        <f t="shared" si="8"/>
        <v>0.70399999999999996</v>
      </c>
      <c r="AH36" s="4">
        <f t="shared" si="9"/>
        <v>1.3540000000000001</v>
      </c>
      <c r="AI36" s="8">
        <f t="shared" si="10"/>
        <v>0.84479999999999988</v>
      </c>
      <c r="AJ36" s="8">
        <f t="shared" si="10"/>
        <v>1.6248</v>
      </c>
      <c r="AK36" s="35">
        <f t="shared" si="12"/>
        <v>0.70401046207497819</v>
      </c>
      <c r="AL36" s="35">
        <f t="shared" si="13"/>
        <v>1.3540235648032088</v>
      </c>
      <c r="AM36" s="35">
        <f t="shared" si="14"/>
        <v>0.70402829028290281</v>
      </c>
      <c r="AN36" s="35">
        <f t="shared" si="15"/>
        <v>1.3539094650205763</v>
      </c>
      <c r="AO36" s="8">
        <f t="shared" si="11"/>
        <v>2.4695999999999998</v>
      </c>
    </row>
    <row r="37" spans="1:41" x14ac:dyDescent="0.25">
      <c r="A37" s="12" t="s">
        <v>40</v>
      </c>
      <c r="B37" s="4">
        <v>69.224000000000004</v>
      </c>
      <c r="C37" s="4">
        <v>16.905999999999999</v>
      </c>
      <c r="D37" s="4">
        <v>3.0870000000000002</v>
      </c>
      <c r="E37" s="4">
        <v>75.018000000000001</v>
      </c>
      <c r="F37" s="4">
        <v>16.988</v>
      </c>
      <c r="G37" s="4">
        <v>17.923999999999999</v>
      </c>
      <c r="H37" s="4"/>
      <c r="I37" s="4">
        <v>0.80400000000000005</v>
      </c>
      <c r="J37" s="4">
        <v>0.96299999999999997</v>
      </c>
      <c r="K37" s="4">
        <v>0.90300000000000002</v>
      </c>
      <c r="L37" s="4">
        <v>1.052</v>
      </c>
      <c r="M37" s="4">
        <v>0.96499999999999997</v>
      </c>
      <c r="N37" s="4">
        <v>1.1559999999999999</v>
      </c>
      <c r="O37" s="4">
        <v>1.0840000000000001</v>
      </c>
      <c r="P37" s="4">
        <v>1.262</v>
      </c>
      <c r="Q37" s="4">
        <v>55.219000000000001</v>
      </c>
      <c r="R37" s="4">
        <v>16.114000000000001</v>
      </c>
      <c r="S37" s="4">
        <v>2.863</v>
      </c>
      <c r="T37" s="4">
        <v>67.652000000000001</v>
      </c>
      <c r="U37" s="4">
        <v>17.904</v>
      </c>
      <c r="V37" s="4">
        <v>18.876999999999999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f t="shared" si="4"/>
        <v>0</v>
      </c>
      <c r="AD37" s="4">
        <f t="shared" si="5"/>
        <v>0</v>
      </c>
      <c r="AE37" s="4">
        <f t="shared" si="6"/>
        <v>0</v>
      </c>
      <c r="AF37" s="4">
        <f t="shared" si="7"/>
        <v>0</v>
      </c>
      <c r="AG37" s="4">
        <f t="shared" si="8"/>
        <v>0.80400000000000005</v>
      </c>
      <c r="AH37" s="4">
        <f t="shared" si="9"/>
        <v>0.90300000000000002</v>
      </c>
      <c r="AI37" s="8">
        <f t="shared" si="10"/>
        <v>0.96479999999999999</v>
      </c>
      <c r="AJ37" s="8">
        <f t="shared" si="10"/>
        <v>1.0835999999999999</v>
      </c>
      <c r="AK37" s="8">
        <f t="shared" si="12"/>
        <v>0.79768577372009708</v>
      </c>
      <c r="AL37" s="8">
        <f t="shared" si="13"/>
        <v>0.90181023221093604</v>
      </c>
      <c r="AM37" s="8">
        <f t="shared" si="14"/>
        <v>0.95315272684254126</v>
      </c>
      <c r="AN37" s="8">
        <f t="shared" si="15"/>
        <v>1.0535346012832263</v>
      </c>
      <c r="AO37" s="8">
        <f t="shared" si="11"/>
        <v>2.0484</v>
      </c>
    </row>
    <row r="38" spans="1:41" x14ac:dyDescent="0.25">
      <c r="A38" s="12" t="s">
        <v>41</v>
      </c>
      <c r="B38" s="4">
        <v>122.01300000000001</v>
      </c>
      <c r="C38" s="4">
        <v>34.591000000000001</v>
      </c>
      <c r="D38" s="4">
        <v>0</v>
      </c>
      <c r="E38" s="4">
        <v>118.628</v>
      </c>
      <c r="F38" s="4">
        <v>52.676000000000002</v>
      </c>
      <c r="G38" s="4">
        <v>0</v>
      </c>
      <c r="H38" s="4"/>
      <c r="I38" s="4">
        <v>1.01</v>
      </c>
      <c r="J38" s="4">
        <v>1.01</v>
      </c>
      <c r="K38" s="4">
        <v>1.18</v>
      </c>
      <c r="L38" s="4">
        <v>1.18</v>
      </c>
      <c r="M38" s="4">
        <v>1.21</v>
      </c>
      <c r="N38" s="4">
        <v>1.21</v>
      </c>
      <c r="O38" s="4">
        <v>1.42</v>
      </c>
      <c r="P38" s="4">
        <v>1.42</v>
      </c>
      <c r="Q38" s="4">
        <v>122.947</v>
      </c>
      <c r="R38" s="4">
        <v>34.886000000000003</v>
      </c>
      <c r="S38" s="4">
        <v>0</v>
      </c>
      <c r="T38" s="4">
        <v>139.62799999999999</v>
      </c>
      <c r="U38" s="4">
        <v>61.500999999999998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/>
      <c r="AC38" s="4">
        <f t="shared" si="4"/>
        <v>0</v>
      </c>
      <c r="AD38" s="4">
        <f t="shared" si="5"/>
        <v>0</v>
      </c>
      <c r="AE38" s="4">
        <f t="shared" si="6"/>
        <v>0</v>
      </c>
      <c r="AF38" s="4">
        <f t="shared" si="7"/>
        <v>0</v>
      </c>
      <c r="AG38" s="4">
        <f t="shared" si="8"/>
        <v>1.01</v>
      </c>
      <c r="AH38" s="4">
        <f t="shared" si="9"/>
        <v>1.18</v>
      </c>
      <c r="AI38" s="8">
        <f t="shared" si="10"/>
        <v>1.212</v>
      </c>
      <c r="AJ38" s="8">
        <f t="shared" si="10"/>
        <v>1.4159999999999999</v>
      </c>
      <c r="AK38" s="8">
        <f t="shared" si="12"/>
        <v>1.0076549220165065</v>
      </c>
      <c r="AL38" s="8">
        <f t="shared" si="13"/>
        <v>1.1770239741039215</v>
      </c>
      <c r="AM38" s="8">
        <f t="shared" si="14"/>
        <v>1.0085282298863867</v>
      </c>
      <c r="AN38" s="8">
        <f t="shared" si="15"/>
        <v>1.1675336016402156</v>
      </c>
      <c r="AO38" s="8">
        <f t="shared" si="11"/>
        <v>2.6280000000000001</v>
      </c>
    </row>
    <row r="39" spans="1:41" s="36" customFormat="1" x14ac:dyDescent="0.25">
      <c r="A39" s="33" t="s">
        <v>74</v>
      </c>
      <c r="B39" s="34">
        <v>46.183</v>
      </c>
      <c r="C39" s="34">
        <v>9.1590000000000007</v>
      </c>
      <c r="D39" s="34">
        <v>0</v>
      </c>
      <c r="E39" s="34">
        <v>44.947000000000003</v>
      </c>
      <c r="F39" s="34">
        <v>7.9569999999999999</v>
      </c>
      <c r="G39" s="34">
        <v>0</v>
      </c>
      <c r="H39" s="34"/>
      <c r="I39" s="34">
        <v>0.88</v>
      </c>
      <c r="J39" s="34">
        <v>0.88</v>
      </c>
      <c r="K39" s="34">
        <v>1.91</v>
      </c>
      <c r="L39" s="34">
        <v>1.91</v>
      </c>
      <c r="M39" s="34">
        <v>1.0551999999999999</v>
      </c>
      <c r="N39" s="34">
        <v>1.0551999999999999</v>
      </c>
      <c r="O39" s="34">
        <v>2.2978999999999998</v>
      </c>
      <c r="P39" s="34">
        <v>2.2978999999999998</v>
      </c>
      <c r="Q39" s="34">
        <v>40.640999999999998</v>
      </c>
      <c r="R39" s="34">
        <v>8.06</v>
      </c>
      <c r="S39" s="34">
        <v>0</v>
      </c>
      <c r="T39" s="34">
        <v>85.849000000000004</v>
      </c>
      <c r="U39" s="34">
        <v>15.198</v>
      </c>
      <c r="V39" s="34">
        <v>0</v>
      </c>
      <c r="W39" s="34"/>
      <c r="X39" s="34"/>
      <c r="Y39" s="34"/>
      <c r="Z39" s="34"/>
      <c r="AA39" s="34"/>
      <c r="AB39" s="34"/>
      <c r="AC39" s="34">
        <f t="shared" si="4"/>
        <v>0</v>
      </c>
      <c r="AD39" s="34">
        <f t="shared" si="5"/>
        <v>0</v>
      </c>
      <c r="AE39" s="34">
        <f t="shared" si="6"/>
        <v>0</v>
      </c>
      <c r="AF39" s="34">
        <f t="shared" si="7"/>
        <v>0</v>
      </c>
      <c r="AG39" s="4">
        <f t="shared" si="8"/>
        <v>0.88</v>
      </c>
      <c r="AH39" s="4">
        <f t="shared" si="9"/>
        <v>1.91</v>
      </c>
      <c r="AI39" s="8">
        <f t="shared" si="10"/>
        <v>1.056</v>
      </c>
      <c r="AJ39" s="8">
        <f t="shared" si="10"/>
        <v>2.2919999999999998</v>
      </c>
      <c r="AK39" s="35">
        <f t="shared" si="12"/>
        <v>0.87999913388043216</v>
      </c>
      <c r="AL39" s="35">
        <f t="shared" si="13"/>
        <v>1.9100051171379624</v>
      </c>
      <c r="AM39" s="35">
        <f t="shared" si="14"/>
        <v>0.88000873457801065</v>
      </c>
      <c r="AN39" s="35">
        <f t="shared" si="15"/>
        <v>1.9100163378157597</v>
      </c>
      <c r="AO39" s="8">
        <f t="shared" si="11"/>
        <v>3.3479999999999999</v>
      </c>
    </row>
    <row r="40" spans="1:41" x14ac:dyDescent="0.25">
      <c r="A40" s="12" t="s">
        <v>43</v>
      </c>
      <c r="B40" s="4">
        <v>25.544</v>
      </c>
      <c r="C40" s="4">
        <v>8.86</v>
      </c>
      <c r="D40" s="4">
        <v>0</v>
      </c>
      <c r="E40" s="4">
        <v>24.933</v>
      </c>
      <c r="F40" s="4">
        <v>10.736000000000001</v>
      </c>
      <c r="G40" s="4">
        <v>0</v>
      </c>
      <c r="H40" s="4"/>
      <c r="I40" s="4">
        <v>0.77</v>
      </c>
      <c r="J40" s="4">
        <v>0.77</v>
      </c>
      <c r="K40" s="4">
        <v>0.95</v>
      </c>
      <c r="L40" s="4">
        <v>0.95</v>
      </c>
      <c r="M40" s="4">
        <v>0.92</v>
      </c>
      <c r="N40" s="4">
        <v>0.92</v>
      </c>
      <c r="O40" s="4">
        <v>1.1399999999999999</v>
      </c>
      <c r="P40" s="4">
        <v>1.1399999999999999</v>
      </c>
      <c r="Q40" s="4">
        <v>19.747</v>
      </c>
      <c r="R40" s="4">
        <v>6.851</v>
      </c>
      <c r="S40" s="4">
        <v>0</v>
      </c>
      <c r="T40" s="4">
        <v>23.736000000000001</v>
      </c>
      <c r="U40" s="4">
        <v>10.506</v>
      </c>
      <c r="V40" s="4">
        <v>0</v>
      </c>
      <c r="W40" s="4"/>
      <c r="X40" s="4"/>
      <c r="Y40" s="4"/>
      <c r="Z40" s="4"/>
      <c r="AA40" s="4"/>
      <c r="AB40" s="4"/>
      <c r="AC40" s="4">
        <f t="shared" si="4"/>
        <v>0</v>
      </c>
      <c r="AD40" s="4">
        <f t="shared" si="5"/>
        <v>0</v>
      </c>
      <c r="AE40" s="4">
        <f t="shared" si="6"/>
        <v>0</v>
      </c>
      <c r="AF40" s="4">
        <f t="shared" si="7"/>
        <v>0</v>
      </c>
      <c r="AG40" s="4">
        <f t="shared" si="8"/>
        <v>0.77</v>
      </c>
      <c r="AH40" s="4">
        <f t="shared" si="9"/>
        <v>0.95</v>
      </c>
      <c r="AI40" s="8">
        <f t="shared" si="10"/>
        <v>0.92399999999999993</v>
      </c>
      <c r="AJ40" s="8">
        <f t="shared" si="10"/>
        <v>1.1399999999999999</v>
      </c>
      <c r="AK40" s="8">
        <f t="shared" si="12"/>
        <v>0.7730582524271844</v>
      </c>
      <c r="AL40" s="8">
        <f t="shared" si="13"/>
        <v>0.9519913367825773</v>
      </c>
      <c r="AM40" s="8">
        <f t="shared" si="14"/>
        <v>0.77325056433408579</v>
      </c>
      <c r="AN40" s="8">
        <f t="shared" si="15"/>
        <v>0.97857675111773468</v>
      </c>
      <c r="AO40" s="8">
        <f t="shared" si="11"/>
        <v>2.0640000000000001</v>
      </c>
    </row>
    <row r="41" spans="1:41" x14ac:dyDescent="0.25">
      <c r="A41" s="12" t="s">
        <v>44</v>
      </c>
      <c r="B41" s="4">
        <v>6.14</v>
      </c>
      <c r="C41" s="4">
        <v>1.3240000000000001</v>
      </c>
      <c r="D41" s="4">
        <v>2.9000000000000001E-2</v>
      </c>
      <c r="E41" s="4">
        <v>2.3650000000000002</v>
      </c>
      <c r="F41" s="4">
        <v>5.2249999999999996</v>
      </c>
      <c r="G41" s="4">
        <v>0</v>
      </c>
      <c r="H41" s="4"/>
      <c r="I41" s="4">
        <v>0.93</v>
      </c>
      <c r="J41" s="4">
        <v>0.93</v>
      </c>
      <c r="K41" s="4">
        <v>1.65</v>
      </c>
      <c r="L41" s="4">
        <v>1.65</v>
      </c>
      <c r="M41" s="4">
        <v>1.1160000000000001</v>
      </c>
      <c r="N41" s="4">
        <v>1.1160000000000001</v>
      </c>
      <c r="O41" s="4">
        <v>1.98</v>
      </c>
      <c r="P41" s="4">
        <v>1.98</v>
      </c>
      <c r="Q41" s="4">
        <v>5.7110000000000003</v>
      </c>
      <c r="R41" s="4">
        <v>1.2310000000000001</v>
      </c>
      <c r="S41" s="4">
        <v>2.7E-2</v>
      </c>
      <c r="T41" s="4">
        <v>3.9020000000000001</v>
      </c>
      <c r="U41" s="4">
        <v>8.6210000000000004</v>
      </c>
      <c r="V41" s="4">
        <v>0</v>
      </c>
      <c r="W41" s="13">
        <v>7.0170000000000003</v>
      </c>
      <c r="X41" s="4">
        <v>6.7000000000000004E-2</v>
      </c>
      <c r="Y41" s="4">
        <v>3.0000000000000001E-3</v>
      </c>
      <c r="Z41" s="4">
        <v>2.6960000000000002</v>
      </c>
      <c r="AA41" s="4">
        <v>0.315</v>
      </c>
      <c r="AB41" s="4">
        <v>0</v>
      </c>
      <c r="AC41" s="4">
        <f t="shared" si="4"/>
        <v>1.1428338762214985</v>
      </c>
      <c r="AD41" s="4">
        <f t="shared" si="5"/>
        <v>1.1399577167019028</v>
      </c>
      <c r="AE41" s="4">
        <f t="shared" si="6"/>
        <v>5.1736881005173693E-2</v>
      </c>
      <c r="AF41" s="4">
        <f t="shared" si="7"/>
        <v>6.0287081339712924E-2</v>
      </c>
      <c r="AG41" s="4">
        <f t="shared" si="8"/>
        <v>2.0728338762214986</v>
      </c>
      <c r="AH41" s="4">
        <f t="shared" si="9"/>
        <v>2.7899577167019025</v>
      </c>
      <c r="AI41" s="8">
        <f t="shared" si="10"/>
        <v>2.4874006514657983</v>
      </c>
      <c r="AJ41" s="8">
        <f t="shared" si="10"/>
        <v>3.3479492600422831</v>
      </c>
      <c r="AK41" s="8">
        <f t="shared" si="12"/>
        <v>2.0729641693811081</v>
      </c>
      <c r="AL41" s="8">
        <f t="shared" si="13"/>
        <v>2.7898520084566596</v>
      </c>
      <c r="AM41" s="8">
        <f t="shared" si="14"/>
        <v>0.98036253776435045</v>
      </c>
      <c r="AN41" s="8">
        <f t="shared" si="15"/>
        <v>1.7102392344497608</v>
      </c>
      <c r="AO41" s="8">
        <f t="shared" si="11"/>
        <v>5.8353499115080814</v>
      </c>
    </row>
    <row r="42" spans="1:41" s="36" customFormat="1" x14ac:dyDescent="0.25">
      <c r="A42" s="33" t="s">
        <v>77</v>
      </c>
      <c r="B42" s="34">
        <v>274.10300000000001</v>
      </c>
      <c r="C42" s="34">
        <v>56.46</v>
      </c>
      <c r="D42" s="34">
        <v>0</v>
      </c>
      <c r="E42" s="34">
        <v>267.08100000000002</v>
      </c>
      <c r="F42" s="34">
        <v>65.215000000000003</v>
      </c>
      <c r="G42" s="34">
        <v>0</v>
      </c>
      <c r="H42" s="34"/>
      <c r="I42" s="34">
        <v>1.25</v>
      </c>
      <c r="J42" s="34">
        <v>1.47</v>
      </c>
      <c r="K42" s="34">
        <v>1.95</v>
      </c>
      <c r="L42" s="34">
        <v>2.2000000000000002</v>
      </c>
      <c r="M42" s="34">
        <v>1.5</v>
      </c>
      <c r="N42" s="34">
        <v>1.76</v>
      </c>
      <c r="O42" s="34">
        <v>2.34</v>
      </c>
      <c r="P42" s="34">
        <v>2.64</v>
      </c>
      <c r="Q42" s="34">
        <v>343.35399999999998</v>
      </c>
      <c r="R42" s="34">
        <v>92.013000000000005</v>
      </c>
      <c r="S42" s="34">
        <v>0</v>
      </c>
      <c r="T42" s="34">
        <v>495.00299999999999</v>
      </c>
      <c r="U42" s="34">
        <v>120.42400000000001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f t="shared" si="4"/>
        <v>0</v>
      </c>
      <c r="AD42" s="34">
        <f t="shared" si="5"/>
        <v>0</v>
      </c>
      <c r="AE42" s="34">
        <f t="shared" si="6"/>
        <v>0</v>
      </c>
      <c r="AF42" s="34">
        <f t="shared" si="7"/>
        <v>0</v>
      </c>
      <c r="AG42" s="4">
        <f t="shared" si="8"/>
        <v>1.25</v>
      </c>
      <c r="AH42" s="4">
        <f t="shared" si="9"/>
        <v>1.95</v>
      </c>
      <c r="AI42" s="8">
        <f t="shared" si="10"/>
        <v>1.5</v>
      </c>
      <c r="AJ42" s="8">
        <f t="shared" si="10"/>
        <v>2.34</v>
      </c>
      <c r="AK42" s="35">
        <f t="shared" si="12"/>
        <v>1.2526459031823802</v>
      </c>
      <c r="AL42" s="35">
        <f t="shared" si="13"/>
        <v>1.8533815584036302</v>
      </c>
      <c r="AM42" s="35">
        <f t="shared" si="14"/>
        <v>1.629702444208289</v>
      </c>
      <c r="AN42" s="35">
        <f t="shared" si="15"/>
        <v>1.8465690408648316</v>
      </c>
      <c r="AO42" s="8">
        <f t="shared" si="11"/>
        <v>3.84</v>
      </c>
    </row>
    <row r="43" spans="1:41" x14ac:dyDescent="0.25">
      <c r="A43" s="12" t="s">
        <v>46</v>
      </c>
      <c r="B43" s="4">
        <v>243.86699999999999</v>
      </c>
      <c r="C43" s="4">
        <v>93.9</v>
      </c>
      <c r="D43" s="4">
        <v>0.112</v>
      </c>
      <c r="E43" s="4">
        <v>246.12700000000001</v>
      </c>
      <c r="F43" s="4">
        <v>183.131</v>
      </c>
      <c r="G43" s="4">
        <v>9.6000000000000002E-2</v>
      </c>
      <c r="H43" s="4"/>
      <c r="I43" s="4">
        <v>0.77</v>
      </c>
      <c r="J43" s="4">
        <v>0.77</v>
      </c>
      <c r="K43" s="4">
        <v>0.99</v>
      </c>
      <c r="L43" s="4">
        <v>0.99</v>
      </c>
      <c r="M43" s="4">
        <v>0.92</v>
      </c>
      <c r="N43" s="4">
        <v>0.92</v>
      </c>
      <c r="O43" s="4">
        <v>1.19</v>
      </c>
      <c r="P43" s="4">
        <v>1.19</v>
      </c>
      <c r="Q43" s="4">
        <v>184.74299999999999</v>
      </c>
      <c r="R43" s="4">
        <v>71.406000000000006</v>
      </c>
      <c r="S43" s="4">
        <v>8.5000000000000006E-2</v>
      </c>
      <c r="T43" s="4">
        <v>240.22800000000001</v>
      </c>
      <c r="U43" s="4">
        <v>236.751</v>
      </c>
      <c r="V43" s="4">
        <v>9.4E-2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f t="shared" si="4"/>
        <v>0</v>
      </c>
      <c r="AD43" s="4">
        <f t="shared" si="5"/>
        <v>0</v>
      </c>
      <c r="AE43" s="4">
        <f t="shared" si="6"/>
        <v>0</v>
      </c>
      <c r="AF43" s="4">
        <f t="shared" si="7"/>
        <v>0</v>
      </c>
      <c r="AG43" s="4">
        <f t="shared" si="8"/>
        <v>0.77</v>
      </c>
      <c r="AH43" s="4">
        <f t="shared" si="9"/>
        <v>0.99</v>
      </c>
      <c r="AI43" s="8">
        <f t="shared" si="10"/>
        <v>0.92399999999999993</v>
      </c>
      <c r="AJ43" s="8">
        <f t="shared" si="10"/>
        <v>1.1879999999999999</v>
      </c>
      <c r="AK43" s="8">
        <f t="shared" si="12"/>
        <v>0.75755637294098832</v>
      </c>
      <c r="AL43" s="8">
        <f t="shared" si="13"/>
        <v>0.97603269856618735</v>
      </c>
      <c r="AM43" s="8">
        <f t="shared" si="14"/>
        <v>0.76044728434504794</v>
      </c>
      <c r="AN43" s="8">
        <f t="shared" si="15"/>
        <v>1.2926315444776151</v>
      </c>
      <c r="AO43" s="8">
        <f t="shared" si="11"/>
        <v>2.1120000000000001</v>
      </c>
    </row>
    <row r="46" spans="1:41" x14ac:dyDescent="0.25">
      <c r="A46" s="11" t="s">
        <v>49</v>
      </c>
    </row>
    <row r="47" spans="1:41" x14ac:dyDescent="0.25">
      <c r="A47" s="11" t="s">
        <v>56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7"/>
  <sheetViews>
    <sheetView zoomScaleNormal="100" workbookViewId="0">
      <pane xSplit="1" ySplit="3" topLeftCell="J13" activePane="bottomRight" state="frozen"/>
      <selection pane="topRight" activeCell="B1" sqref="B1"/>
      <selection pane="bottomLeft" activeCell="A4" sqref="A4"/>
      <selection pane="bottomRight" activeCell="L42" sqref="L42"/>
    </sheetView>
  </sheetViews>
  <sheetFormatPr defaultRowHeight="15" x14ac:dyDescent="0.25"/>
  <cols>
    <col min="1" max="1" width="25.28515625" style="11" customWidth="1"/>
    <col min="2" max="2" width="8.5703125" hidden="1" customWidth="1"/>
    <col min="3" max="9" width="0" hidden="1" customWidth="1"/>
    <col min="10" max="10" width="12.28515625" customWidth="1"/>
    <col min="11" max="11" width="0" hidden="1" customWidth="1"/>
    <col min="12" max="12" width="12.28515625" customWidth="1"/>
    <col min="13" max="27" width="0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6" width="0" hidden="1" customWidth="1"/>
  </cols>
  <sheetData>
    <row r="1" spans="1:36" x14ac:dyDescent="0.25">
      <c r="AC1" t="s">
        <v>58</v>
      </c>
      <c r="AE1" t="s">
        <v>58</v>
      </c>
      <c r="AG1" t="s">
        <v>62</v>
      </c>
    </row>
    <row r="2" spans="1:36" x14ac:dyDescent="0.25">
      <c r="A2" s="6"/>
      <c r="B2" s="51" t="s">
        <v>0</v>
      </c>
      <c r="C2" s="52"/>
      <c r="D2" s="53"/>
      <c r="E2" s="51" t="s">
        <v>4</v>
      </c>
      <c r="F2" s="52"/>
      <c r="G2" s="52"/>
      <c r="H2" s="16"/>
      <c r="J2" s="2" t="s">
        <v>6</v>
      </c>
      <c r="L2" s="4" t="s">
        <v>7</v>
      </c>
      <c r="M2" s="1" t="s">
        <v>8</v>
      </c>
      <c r="N2" s="3"/>
      <c r="O2" s="1" t="s">
        <v>9</v>
      </c>
      <c r="P2" s="3"/>
      <c r="Q2" s="1" t="s">
        <v>60</v>
      </c>
      <c r="R2" s="2"/>
      <c r="S2" s="3"/>
      <c r="T2" s="1" t="s">
        <v>61</v>
      </c>
      <c r="U2" s="2"/>
      <c r="V2" s="3"/>
      <c r="W2" s="1" t="s">
        <v>11</v>
      </c>
      <c r="X2" s="2"/>
      <c r="Y2" s="3"/>
      <c r="Z2" s="54" t="s">
        <v>12</v>
      </c>
      <c r="AA2" s="55"/>
      <c r="AB2" s="56"/>
      <c r="AC2" t="s">
        <v>57</v>
      </c>
      <c r="AE2" t="s">
        <v>59</v>
      </c>
      <c r="AG2" t="s">
        <v>57</v>
      </c>
      <c r="AI2" t="s">
        <v>59</v>
      </c>
    </row>
    <row r="3" spans="1:36" ht="21" x14ac:dyDescent="0.35">
      <c r="A3" s="10">
        <v>41455</v>
      </c>
      <c r="B3" s="4" t="s">
        <v>1</v>
      </c>
      <c r="C3" s="4" t="s">
        <v>2</v>
      </c>
      <c r="D3" s="4" t="s">
        <v>3</v>
      </c>
      <c r="E3" s="5" t="s">
        <v>1</v>
      </c>
      <c r="F3" s="5" t="s">
        <v>5</v>
      </c>
      <c r="G3" s="5" t="s">
        <v>3</v>
      </c>
      <c r="H3" s="5" t="s">
        <v>47</v>
      </c>
      <c r="I3" s="4" t="s">
        <v>1</v>
      </c>
      <c r="J3" s="4" t="s">
        <v>2</v>
      </c>
      <c r="K3" s="4" t="s">
        <v>1</v>
      </c>
      <c r="L3" s="4" t="s">
        <v>2</v>
      </c>
      <c r="M3" s="4" t="s">
        <v>1</v>
      </c>
      <c r="N3" s="4" t="s">
        <v>2</v>
      </c>
      <c r="O3" s="4" t="s">
        <v>1</v>
      </c>
      <c r="P3" s="4" t="s">
        <v>2</v>
      </c>
      <c r="Q3" s="4" t="s">
        <v>1</v>
      </c>
      <c r="R3" s="4" t="s">
        <v>2</v>
      </c>
      <c r="S3" s="4" t="s">
        <v>10</v>
      </c>
      <c r="T3" s="4" t="s">
        <v>1</v>
      </c>
      <c r="U3" s="4" t="s">
        <v>2</v>
      </c>
      <c r="V3" s="4" t="s">
        <v>10</v>
      </c>
      <c r="W3" s="4" t="s">
        <v>1</v>
      </c>
      <c r="X3" s="4" t="s">
        <v>2</v>
      </c>
      <c r="Y3" s="4" t="s">
        <v>10</v>
      </c>
      <c r="Z3" s="4" t="s">
        <v>1</v>
      </c>
      <c r="AA3" s="4" t="s">
        <v>2</v>
      </c>
      <c r="AB3" s="4" t="s">
        <v>10</v>
      </c>
      <c r="AC3" s="14" t="s">
        <v>51</v>
      </c>
      <c r="AD3" s="14" t="s">
        <v>52</v>
      </c>
      <c r="AE3" s="14" t="s">
        <v>51</v>
      </c>
      <c r="AF3" s="14" t="s">
        <v>52</v>
      </c>
      <c r="AG3" s="14" t="s">
        <v>51</v>
      </c>
      <c r="AH3" s="14" t="s">
        <v>52</v>
      </c>
      <c r="AI3" s="14" t="s">
        <v>51</v>
      </c>
      <c r="AJ3" s="14" t="s">
        <v>52</v>
      </c>
    </row>
    <row r="4" spans="1:36" x14ac:dyDescent="0.25">
      <c r="A4" s="12" t="s">
        <v>13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>
        <f>W4/B4</f>
        <v>5.2032260001200746E-4</v>
      </c>
      <c r="AD4">
        <f>Z4/E4</f>
        <v>5.1883679812211305E-4</v>
      </c>
      <c r="AE4">
        <f>(X4+Y4)/(C4+D4)</f>
        <v>8.8761673461127E-3</v>
      </c>
      <c r="AF4">
        <f>(AA4+AB4)/(F4+G4)</f>
        <v>9.4927916525175196E-3</v>
      </c>
      <c r="AG4" s="15">
        <f t="shared" ref="AG4:AG25" si="0">(Q4+W4)/B4</f>
        <v>1.3378944945866438</v>
      </c>
      <c r="AH4" s="15">
        <f t="shared" ref="AH4:AH25" si="1">(T4+Z4)/E4</f>
        <v>2.1815022088343299</v>
      </c>
      <c r="AI4" s="15">
        <f t="shared" ref="AI4:AI25" si="2">(R4+X4)/C4</f>
        <v>2.0532136351808479</v>
      </c>
      <c r="AJ4" s="15">
        <f t="shared" ref="AJ4:AJ25" si="3">(U4+V4+AA4+AB4)/(F4+G4)</f>
        <v>3.0793226931744515</v>
      </c>
    </row>
    <row r="5" spans="1:36" x14ac:dyDescent="0.25">
      <c r="A5" s="12" t="s">
        <v>14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>
        <f t="shared" ref="AC5:AC43" si="4">W5/B5</f>
        <v>0</v>
      </c>
      <c r="AD5">
        <f t="shared" ref="AD5:AD43" si="5">Z5/E5</f>
        <v>0</v>
      </c>
      <c r="AE5">
        <f t="shared" ref="AE5:AE43" si="6">(X5+Y5)/(C5+D5)</f>
        <v>0</v>
      </c>
      <c r="AF5">
        <f t="shared" ref="AF5:AF43" si="7">(AA5+AB5)/(F5+G5)</f>
        <v>0</v>
      </c>
      <c r="AG5" s="15">
        <f t="shared" si="0"/>
        <v>0.83448706250065552</v>
      </c>
      <c r="AH5" s="15">
        <f t="shared" si="1"/>
        <v>1.0513394445204542</v>
      </c>
      <c r="AI5" s="15">
        <f t="shared" si="2"/>
        <v>0.77812921961415382</v>
      </c>
      <c r="AJ5" s="15">
        <f t="shared" si="3"/>
        <v>1.2934140769794407</v>
      </c>
    </row>
    <row r="6" spans="1:36" hidden="1" x14ac:dyDescent="0.25">
      <c r="A6" s="12" t="s">
        <v>15</v>
      </c>
      <c r="B6" s="4">
        <v>44.539000000000001</v>
      </c>
      <c r="C6" s="4">
        <v>0</v>
      </c>
      <c r="D6" s="4">
        <v>0</v>
      </c>
      <c r="E6" s="4">
        <v>43.347999999999999</v>
      </c>
      <c r="F6" s="4">
        <v>0</v>
      </c>
      <c r="G6" s="4">
        <v>0</v>
      </c>
      <c r="H6" s="4"/>
      <c r="I6" s="4">
        <v>0.73</v>
      </c>
      <c r="J6" s="4"/>
      <c r="K6" s="4">
        <v>0.59</v>
      </c>
      <c r="L6" s="4"/>
      <c r="M6" s="4">
        <v>0.88</v>
      </c>
      <c r="N6" s="4"/>
      <c r="O6" s="4">
        <v>0.71</v>
      </c>
      <c r="P6" s="4"/>
      <c r="Q6" s="4">
        <v>32.47</v>
      </c>
      <c r="R6" s="4"/>
      <c r="S6" s="4"/>
      <c r="T6" s="4">
        <v>25.533000000000001</v>
      </c>
      <c r="U6" s="4"/>
      <c r="V6" s="4"/>
      <c r="W6" s="4">
        <v>7.8680000000000003</v>
      </c>
      <c r="X6" s="4"/>
      <c r="Y6" s="4"/>
      <c r="Z6" s="4">
        <v>5.8470000000000004</v>
      </c>
      <c r="AA6" s="4"/>
      <c r="AB6" s="4"/>
      <c r="AC6">
        <f t="shared" si="4"/>
        <v>0.17665416825703317</v>
      </c>
      <c r="AD6">
        <f t="shared" si="5"/>
        <v>0.13488511580695767</v>
      </c>
      <c r="AG6" s="15">
        <f t="shared" si="0"/>
        <v>0.90567816969397608</v>
      </c>
      <c r="AH6" s="15">
        <f t="shared" si="1"/>
        <v>0.72390883085724844</v>
      </c>
      <c r="AI6" s="15"/>
      <c r="AJ6" s="15"/>
    </row>
    <row r="7" spans="1:36" x14ac:dyDescent="0.25">
      <c r="A7" s="12" t="s">
        <v>50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>I7*1.2</f>
        <v>0.95910406086235145</v>
      </c>
      <c r="N7" s="8">
        <f>J7*1.2</f>
        <v>0.96185727023546108</v>
      </c>
      <c r="O7" s="8">
        <f>K7*1.2</f>
        <v>1.3192409751053764</v>
      </c>
      <c r="P7" s="8">
        <f>L7*1.2</f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>
        <f t="shared" si="4"/>
        <v>0</v>
      </c>
      <c r="AD7">
        <f t="shared" si="5"/>
        <v>0</v>
      </c>
      <c r="AE7">
        <f t="shared" si="6"/>
        <v>0</v>
      </c>
      <c r="AF7">
        <f t="shared" si="7"/>
        <v>0</v>
      </c>
      <c r="AG7" s="15">
        <f t="shared" si="0"/>
        <v>0.79925338405195956</v>
      </c>
      <c r="AH7" s="15">
        <f t="shared" si="1"/>
        <v>1.0993674792544803</v>
      </c>
      <c r="AI7" s="15">
        <f t="shared" si="2"/>
        <v>0.80154772519621764</v>
      </c>
      <c r="AJ7" s="15">
        <f t="shared" si="3"/>
        <v>1.6965011825839753</v>
      </c>
    </row>
    <row r="8" spans="1:36" x14ac:dyDescent="0.25">
      <c r="A8" s="12" t="s">
        <v>16</v>
      </c>
      <c r="B8" s="4">
        <v>21.403300000000002</v>
      </c>
      <c r="C8" s="4">
        <v>7.2202000000000002</v>
      </c>
      <c r="D8" s="4">
        <v>0</v>
      </c>
      <c r="E8" s="4">
        <v>20.667999999999999</v>
      </c>
      <c r="F8" s="4">
        <v>6.8114999999999997</v>
      </c>
      <c r="G8" s="4">
        <v>0</v>
      </c>
      <c r="H8" s="4"/>
      <c r="I8" s="4">
        <v>0.88</v>
      </c>
      <c r="J8" s="4">
        <v>1.05</v>
      </c>
      <c r="K8" s="4">
        <v>1.3</v>
      </c>
      <c r="L8" s="4">
        <v>1.56</v>
      </c>
      <c r="M8" s="4">
        <v>1.06</v>
      </c>
      <c r="N8" s="4">
        <v>1.26</v>
      </c>
      <c r="O8" s="4">
        <v>1.56</v>
      </c>
      <c r="P8" s="4">
        <v>1.87</v>
      </c>
      <c r="Q8" s="4">
        <v>18.835599999999999</v>
      </c>
      <c r="R8" s="4">
        <v>7.5952000000000002</v>
      </c>
      <c r="S8" s="4">
        <v>0</v>
      </c>
      <c r="T8" s="4">
        <v>26.8597</v>
      </c>
      <c r="U8" s="4">
        <v>10.6469</v>
      </c>
      <c r="V8" s="4">
        <v>0</v>
      </c>
      <c r="W8" s="4"/>
      <c r="X8" s="4"/>
      <c r="Y8" s="4"/>
      <c r="Z8" s="4"/>
      <c r="AA8" s="4"/>
      <c r="AB8" s="4"/>
      <c r="AC8">
        <f t="shared" si="4"/>
        <v>0</v>
      </c>
      <c r="AD8">
        <f t="shared" si="5"/>
        <v>0</v>
      </c>
      <c r="AE8">
        <f t="shared" si="6"/>
        <v>0</v>
      </c>
      <c r="AF8">
        <f t="shared" si="7"/>
        <v>0</v>
      </c>
      <c r="AG8" s="15">
        <f t="shared" si="0"/>
        <v>0.88003251834997398</v>
      </c>
      <c r="AH8" s="15">
        <f t="shared" si="1"/>
        <v>1.2995790594155217</v>
      </c>
      <c r="AI8" s="15">
        <f t="shared" si="2"/>
        <v>1.0519376194565246</v>
      </c>
      <c r="AJ8" s="15">
        <f t="shared" si="3"/>
        <v>1.5630771489392941</v>
      </c>
    </row>
    <row r="9" spans="1:36" x14ac:dyDescent="0.25">
      <c r="A9" s="12" t="s">
        <v>17</v>
      </c>
      <c r="B9" s="4">
        <v>12.874000000000001</v>
      </c>
      <c r="C9" s="4">
        <v>3.2320000000000002</v>
      </c>
      <c r="D9" s="4">
        <v>0</v>
      </c>
      <c r="E9" s="4">
        <v>12.874000000000001</v>
      </c>
      <c r="F9" s="4">
        <v>3.2320000000000002</v>
      </c>
      <c r="G9" s="4">
        <v>0</v>
      </c>
      <c r="H9" s="4">
        <v>44.454999999999998</v>
      </c>
      <c r="I9" s="4">
        <v>0.95</v>
      </c>
      <c r="J9" s="4">
        <v>0.95</v>
      </c>
      <c r="K9" s="4">
        <v>1.1299999999999999</v>
      </c>
      <c r="L9" s="17">
        <v>1.1299999999999999</v>
      </c>
      <c r="M9" s="4">
        <v>1.1399999999999999</v>
      </c>
      <c r="N9" s="4">
        <v>1.1399999999999999</v>
      </c>
      <c r="O9" s="4">
        <v>1.36</v>
      </c>
      <c r="P9" s="13">
        <v>0</v>
      </c>
      <c r="Q9" s="4">
        <v>9.3949999999999996</v>
      </c>
      <c r="R9" s="4">
        <v>2.911</v>
      </c>
      <c r="S9" s="4">
        <v>0</v>
      </c>
      <c r="T9" s="4">
        <v>15.593999999999999</v>
      </c>
      <c r="U9" s="4">
        <v>3.556</v>
      </c>
      <c r="V9" s="13">
        <v>9.2550000000000008</v>
      </c>
      <c r="W9" s="4"/>
      <c r="X9" s="4"/>
      <c r="Y9" s="4"/>
      <c r="Z9" s="4"/>
      <c r="AA9" s="4"/>
      <c r="AB9" s="4"/>
      <c r="AC9">
        <f t="shared" si="4"/>
        <v>0</v>
      </c>
      <c r="AD9">
        <f t="shared" si="5"/>
        <v>0</v>
      </c>
      <c r="AE9">
        <f t="shared" si="6"/>
        <v>0</v>
      </c>
      <c r="AF9">
        <f t="shared" si="7"/>
        <v>0</v>
      </c>
      <c r="AG9" s="15">
        <f t="shared" si="0"/>
        <v>0.72976541867329492</v>
      </c>
      <c r="AH9" s="15">
        <f t="shared" si="1"/>
        <v>1.2112785459064781</v>
      </c>
      <c r="AI9" s="15">
        <f t="shared" si="2"/>
        <v>0.90068069306930687</v>
      </c>
      <c r="AJ9" s="15">
        <f t="shared" si="3"/>
        <v>3.9637995049504946</v>
      </c>
    </row>
    <row r="10" spans="1:36" x14ac:dyDescent="0.25">
      <c r="A10" s="12" t="s">
        <v>18</v>
      </c>
      <c r="B10" s="4">
        <v>920.88</v>
      </c>
      <c r="C10" s="4">
        <v>139.12299999999999</v>
      </c>
      <c r="D10" s="4">
        <v>0</v>
      </c>
      <c r="E10" s="4">
        <v>810.15499999999997</v>
      </c>
      <c r="F10" s="4">
        <v>138.42400000000001</v>
      </c>
      <c r="G10" s="4">
        <v>0</v>
      </c>
      <c r="H10" s="4"/>
      <c r="I10" s="4">
        <v>0.61</v>
      </c>
      <c r="J10" s="4">
        <v>0.71</v>
      </c>
      <c r="K10" s="4">
        <v>0.8</v>
      </c>
      <c r="L10" s="4">
        <v>0.84</v>
      </c>
      <c r="M10" s="4">
        <v>0.73199999999999998</v>
      </c>
      <c r="N10" s="4">
        <v>0.85199999999999998</v>
      </c>
      <c r="O10" s="4">
        <v>0.96</v>
      </c>
      <c r="P10" s="4">
        <v>1.008</v>
      </c>
      <c r="Q10" s="4">
        <v>559.827</v>
      </c>
      <c r="R10" s="4">
        <v>99.11</v>
      </c>
      <c r="S10" s="4">
        <v>0</v>
      </c>
      <c r="T10" s="4">
        <v>644.548</v>
      </c>
      <c r="U10" s="4">
        <v>116.55200000000001</v>
      </c>
      <c r="V10" s="4">
        <v>0</v>
      </c>
      <c r="W10" s="4">
        <v>10.1</v>
      </c>
      <c r="X10" s="4">
        <v>14.377000000000001</v>
      </c>
      <c r="Y10" s="4">
        <v>0</v>
      </c>
      <c r="Z10" s="4">
        <v>0</v>
      </c>
      <c r="AA10" s="4">
        <v>0</v>
      </c>
      <c r="AB10" s="4">
        <v>0</v>
      </c>
      <c r="AC10">
        <f t="shared" si="4"/>
        <v>1.0967769959169489E-2</v>
      </c>
      <c r="AD10">
        <f t="shared" si="5"/>
        <v>0</v>
      </c>
      <c r="AE10">
        <f t="shared" si="6"/>
        <v>0.10334020974245813</v>
      </c>
      <c r="AF10">
        <f t="shared" si="7"/>
        <v>0</v>
      </c>
      <c r="AG10" s="15">
        <f t="shared" si="0"/>
        <v>0.61889388411085056</v>
      </c>
      <c r="AH10" s="15">
        <f t="shared" si="1"/>
        <v>0.79558602983379723</v>
      </c>
      <c r="AI10" s="15">
        <f t="shared" si="2"/>
        <v>0.81573140314685566</v>
      </c>
      <c r="AJ10" s="15">
        <f t="shared" si="3"/>
        <v>0.84199271802577591</v>
      </c>
    </row>
    <row r="11" spans="1:36" x14ac:dyDescent="0.25">
      <c r="A11" s="12" t="s">
        <v>19</v>
      </c>
      <c r="B11" s="4">
        <v>60.89</v>
      </c>
      <c r="C11" s="4">
        <v>19.367999999999999</v>
      </c>
      <c r="D11" s="4">
        <v>6.8000000000000005E-2</v>
      </c>
      <c r="E11" s="4">
        <v>60.308999999999997</v>
      </c>
      <c r="F11" s="4">
        <v>23.094000000000001</v>
      </c>
      <c r="G11" s="4">
        <v>3.5999999999999997E-2</v>
      </c>
      <c r="H11" s="4">
        <v>9.99</v>
      </c>
      <c r="I11" s="4">
        <v>0.98</v>
      </c>
      <c r="J11" s="4">
        <v>0.98</v>
      </c>
      <c r="K11" s="4">
        <v>1.3</v>
      </c>
      <c r="L11" s="4">
        <v>1.3</v>
      </c>
      <c r="M11" s="4">
        <v>1.1759999999999999</v>
      </c>
      <c r="N11" s="4">
        <v>1.1759999999999999</v>
      </c>
      <c r="O11" s="4">
        <v>1.56</v>
      </c>
      <c r="P11" s="4">
        <v>1.56</v>
      </c>
      <c r="Q11" s="4">
        <v>59.665999999999997</v>
      </c>
      <c r="R11" s="4">
        <v>18.995000000000001</v>
      </c>
      <c r="S11" s="4">
        <v>6.7000000000000004E-2</v>
      </c>
      <c r="T11" s="4">
        <v>78.400999999999996</v>
      </c>
      <c r="U11" s="4">
        <v>40.485999999999997</v>
      </c>
      <c r="V11" s="4">
        <v>4.7E-2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>
        <f t="shared" si="4"/>
        <v>0</v>
      </c>
      <c r="AD11">
        <f t="shared" si="5"/>
        <v>0</v>
      </c>
      <c r="AE11">
        <f t="shared" si="6"/>
        <v>0</v>
      </c>
      <c r="AF11">
        <f t="shared" si="7"/>
        <v>0</v>
      </c>
      <c r="AG11" s="15">
        <f t="shared" si="0"/>
        <v>0.97989817704056492</v>
      </c>
      <c r="AH11" s="15">
        <f t="shared" si="1"/>
        <v>1.299988393108823</v>
      </c>
      <c r="AI11" s="15">
        <f t="shared" si="2"/>
        <v>0.98074142916150364</v>
      </c>
      <c r="AJ11" s="15">
        <f t="shared" si="3"/>
        <v>1.7523994811932551</v>
      </c>
    </row>
    <row r="12" spans="1:36" x14ac:dyDescent="0.25">
      <c r="A12" s="12" t="s">
        <v>20</v>
      </c>
      <c r="B12" s="4">
        <v>36.872999999999998</v>
      </c>
      <c r="C12" s="4">
        <v>11.788</v>
      </c>
      <c r="D12" s="4">
        <v>0</v>
      </c>
      <c r="E12" s="4">
        <v>36.313000000000002</v>
      </c>
      <c r="F12" s="4">
        <v>7.87</v>
      </c>
      <c r="G12" s="4">
        <v>0</v>
      </c>
      <c r="H12" s="4"/>
      <c r="I12" s="4">
        <v>0.8</v>
      </c>
      <c r="J12" s="4">
        <v>0.8</v>
      </c>
      <c r="K12" s="4">
        <v>1.6</v>
      </c>
      <c r="L12" s="4">
        <v>1.6</v>
      </c>
      <c r="M12" s="4">
        <v>0.96</v>
      </c>
      <c r="N12" s="4">
        <v>0.96</v>
      </c>
      <c r="O12" s="4">
        <v>1.92</v>
      </c>
      <c r="P12" s="4">
        <v>1.92</v>
      </c>
      <c r="Q12" s="4">
        <v>25.811</v>
      </c>
      <c r="R12" s="4">
        <v>8.2520000000000007</v>
      </c>
      <c r="S12" s="4">
        <v>0</v>
      </c>
      <c r="T12" s="4">
        <v>53.38</v>
      </c>
      <c r="U12" s="4">
        <v>11.569000000000001</v>
      </c>
      <c r="V12" s="4"/>
      <c r="W12" s="4"/>
      <c r="X12" s="4"/>
      <c r="Y12" s="4"/>
      <c r="Z12" s="4"/>
      <c r="AA12" s="4"/>
      <c r="AB12" s="4"/>
      <c r="AC12">
        <f t="shared" si="4"/>
        <v>0</v>
      </c>
      <c r="AD12">
        <f t="shared" si="5"/>
        <v>0</v>
      </c>
      <c r="AE12">
        <f t="shared" si="6"/>
        <v>0</v>
      </c>
      <c r="AF12">
        <f t="shared" si="7"/>
        <v>0</v>
      </c>
      <c r="AG12" s="15">
        <f t="shared" si="0"/>
        <v>0.69999728798850114</v>
      </c>
      <c r="AH12" s="15">
        <f t="shared" si="1"/>
        <v>1.4699969707818137</v>
      </c>
      <c r="AI12" s="15">
        <f t="shared" si="2"/>
        <v>0.70003393281303028</v>
      </c>
      <c r="AJ12" s="15">
        <f t="shared" si="3"/>
        <v>1.470012706480305</v>
      </c>
    </row>
    <row r="13" spans="1:36" x14ac:dyDescent="0.25">
      <c r="A13" s="12" t="s">
        <v>54</v>
      </c>
      <c r="B13" s="4">
        <v>46.732999999999997</v>
      </c>
      <c r="C13" s="4">
        <v>23.170999999999999</v>
      </c>
      <c r="D13" s="4">
        <v>0</v>
      </c>
      <c r="E13" s="4">
        <v>42.805</v>
      </c>
      <c r="F13" s="4">
        <v>17.260000000000002</v>
      </c>
      <c r="G13" s="4">
        <v>0</v>
      </c>
      <c r="H13" s="4"/>
      <c r="I13" s="4">
        <v>1.1499999999999999</v>
      </c>
      <c r="J13" s="4">
        <v>1.21</v>
      </c>
      <c r="K13" s="4">
        <v>1.3</v>
      </c>
      <c r="L13" s="4">
        <v>1.33</v>
      </c>
      <c r="M13" s="4">
        <v>1.38</v>
      </c>
      <c r="N13" s="4">
        <v>1.45</v>
      </c>
      <c r="O13" s="4">
        <v>1.56</v>
      </c>
      <c r="P13" s="4">
        <v>1.5960000000000001</v>
      </c>
      <c r="Q13" s="4">
        <v>53.838000000000001</v>
      </c>
      <c r="R13" s="4">
        <v>28.036000000000001</v>
      </c>
      <c r="S13" s="4">
        <v>0</v>
      </c>
      <c r="T13" s="4">
        <v>55.718000000000004</v>
      </c>
      <c r="U13" s="4">
        <v>22.933</v>
      </c>
      <c r="V13" s="4">
        <v>0</v>
      </c>
      <c r="W13" s="4"/>
      <c r="X13" s="4"/>
      <c r="Y13" s="4"/>
      <c r="Z13" s="4"/>
      <c r="AA13" s="4"/>
      <c r="AB13" s="4"/>
      <c r="AC13">
        <f t="shared" si="4"/>
        <v>0</v>
      </c>
      <c r="AD13">
        <f t="shared" si="5"/>
        <v>0</v>
      </c>
      <c r="AE13">
        <f t="shared" si="6"/>
        <v>0</v>
      </c>
      <c r="AF13">
        <f t="shared" si="7"/>
        <v>0</v>
      </c>
      <c r="AG13" s="15">
        <f t="shared" si="0"/>
        <v>1.1520338946782789</v>
      </c>
      <c r="AH13" s="15">
        <f t="shared" si="1"/>
        <v>1.3016703656114941</v>
      </c>
      <c r="AI13" s="15">
        <f t="shared" si="2"/>
        <v>1.2099607267705321</v>
      </c>
      <c r="AJ13" s="15">
        <f t="shared" si="3"/>
        <v>1.3286790266512165</v>
      </c>
    </row>
    <row r="14" spans="1:36" x14ac:dyDescent="0.25">
      <c r="A14" s="12" t="s">
        <v>21</v>
      </c>
      <c r="B14" s="4">
        <v>133.16900000000001</v>
      </c>
      <c r="C14" s="4">
        <v>34.134999999999998</v>
      </c>
      <c r="D14" s="4">
        <v>0</v>
      </c>
      <c r="E14" s="4">
        <v>130.85900000000001</v>
      </c>
      <c r="F14" s="4">
        <v>56.753</v>
      </c>
      <c r="G14" s="4"/>
      <c r="H14" s="4">
        <v>4.6150000000000002</v>
      </c>
      <c r="I14" s="4">
        <v>0.88</v>
      </c>
      <c r="J14" s="4">
        <v>0.88</v>
      </c>
      <c r="K14" s="4">
        <v>0.91</v>
      </c>
      <c r="L14" s="4">
        <v>0.91</v>
      </c>
      <c r="M14" s="4">
        <v>1.06</v>
      </c>
      <c r="N14" s="4">
        <v>1.06</v>
      </c>
      <c r="O14" s="4">
        <v>1.0900000000000001</v>
      </c>
      <c r="P14" s="4">
        <v>1.0900000000000001</v>
      </c>
      <c r="Q14" s="4">
        <v>117.18899999999999</v>
      </c>
      <c r="R14" s="4">
        <v>30.039000000000001</v>
      </c>
      <c r="S14" s="4">
        <v>0</v>
      </c>
      <c r="T14" s="4">
        <v>119.07899999999999</v>
      </c>
      <c r="U14" s="4">
        <v>51.646000000000001</v>
      </c>
      <c r="V14" s="4">
        <v>0</v>
      </c>
      <c r="W14" s="4">
        <v>15.78</v>
      </c>
      <c r="X14" s="4">
        <v>2.6871999999999998</v>
      </c>
      <c r="Y14" s="4">
        <v>0</v>
      </c>
      <c r="Z14" s="4">
        <v>15.5496</v>
      </c>
      <c r="AA14" s="4">
        <v>3.7191999999999998</v>
      </c>
      <c r="AB14" s="4"/>
      <c r="AC14">
        <f t="shared" si="4"/>
        <v>0.11849604637715984</v>
      </c>
      <c r="AD14">
        <f t="shared" si="5"/>
        <v>0.11882713454940048</v>
      </c>
      <c r="AE14">
        <f t="shared" si="6"/>
        <v>7.8722718617255022E-2</v>
      </c>
      <c r="AF14">
        <f t="shared" si="7"/>
        <v>6.5533099571828804E-2</v>
      </c>
      <c r="AG14" s="15">
        <f t="shared" si="0"/>
        <v>0.99849814896860367</v>
      </c>
      <c r="AH14" s="15">
        <f t="shared" si="1"/>
        <v>1.0288065780725819</v>
      </c>
      <c r="AI14" s="15">
        <f t="shared" si="2"/>
        <v>0.95872857770616671</v>
      </c>
      <c r="AJ14" s="15">
        <f t="shared" si="3"/>
        <v>0.97554666713653904</v>
      </c>
    </row>
    <row r="15" spans="1:36" x14ac:dyDescent="0.25">
      <c r="A15" s="12" t="s">
        <v>22</v>
      </c>
      <c r="B15" s="4">
        <v>48.48</v>
      </c>
      <c r="C15" s="4">
        <v>6.8789999999999996</v>
      </c>
      <c r="D15" s="4">
        <v>7.4999999999999997E-2</v>
      </c>
      <c r="E15" s="4">
        <v>46.804000000000002</v>
      </c>
      <c r="F15" s="4">
        <v>4.7789999999999999</v>
      </c>
      <c r="G15" s="4"/>
      <c r="H15" s="4"/>
      <c r="I15" s="4">
        <v>1.1399999999999999</v>
      </c>
      <c r="J15" s="4">
        <v>1.68</v>
      </c>
      <c r="K15" s="4">
        <v>1.68</v>
      </c>
      <c r="L15" s="4">
        <v>2.71</v>
      </c>
      <c r="M15" s="4">
        <v>1.3680000000000001</v>
      </c>
      <c r="N15" s="4">
        <v>2.016</v>
      </c>
      <c r="O15" s="4">
        <v>2.016</v>
      </c>
      <c r="P15" s="4">
        <v>3.2519999999999998</v>
      </c>
      <c r="Q15" s="4">
        <v>55.267000000000003</v>
      </c>
      <c r="R15" s="4">
        <v>11.557</v>
      </c>
      <c r="S15" s="4">
        <v>0.126</v>
      </c>
      <c r="T15" s="4">
        <v>78.631</v>
      </c>
      <c r="U15" s="4">
        <v>12.951000000000001</v>
      </c>
      <c r="V15" s="4">
        <v>0</v>
      </c>
      <c r="W15" s="4">
        <v>7.694</v>
      </c>
      <c r="X15" s="4">
        <v>0.33</v>
      </c>
      <c r="Y15" s="4">
        <v>1.9E-2</v>
      </c>
      <c r="Z15" s="4">
        <v>0</v>
      </c>
      <c r="AA15" s="4">
        <v>0</v>
      </c>
      <c r="AB15" s="4">
        <v>0</v>
      </c>
      <c r="AC15">
        <f t="shared" si="4"/>
        <v>0.15870462046204623</v>
      </c>
      <c r="AD15">
        <f t="shared" si="5"/>
        <v>0</v>
      </c>
      <c r="AE15">
        <f t="shared" si="6"/>
        <v>5.0186942766752951E-2</v>
      </c>
      <c r="AF15">
        <f t="shared" si="7"/>
        <v>0</v>
      </c>
      <c r="AG15" s="15">
        <f t="shared" si="0"/>
        <v>1.2987004950495051</v>
      </c>
      <c r="AH15" s="15">
        <f t="shared" si="1"/>
        <v>1.6800059823946671</v>
      </c>
      <c r="AI15" s="15">
        <f t="shared" si="2"/>
        <v>1.7280127925570579</v>
      </c>
      <c r="AJ15" s="15">
        <f t="shared" si="3"/>
        <v>2.7099811676082863</v>
      </c>
    </row>
    <row r="16" spans="1:36" x14ac:dyDescent="0.25">
      <c r="A16" s="12" t="s">
        <v>23</v>
      </c>
      <c r="B16" s="4">
        <v>87.013999999999996</v>
      </c>
      <c r="C16" s="4">
        <v>12.169</v>
      </c>
      <c r="D16" s="4">
        <v>1.71</v>
      </c>
      <c r="E16" s="4">
        <v>64.790999999999997</v>
      </c>
      <c r="F16" s="4">
        <v>11.026999999999999</v>
      </c>
      <c r="G16" s="4"/>
      <c r="H16" s="4">
        <v>23.187000000000001</v>
      </c>
      <c r="I16" s="4">
        <v>1.03</v>
      </c>
      <c r="J16" s="4">
        <v>0.84</v>
      </c>
      <c r="K16" s="4">
        <v>1.03</v>
      </c>
      <c r="L16" s="4">
        <v>0.84</v>
      </c>
      <c r="M16" s="4"/>
      <c r="N16" s="4"/>
      <c r="O16" s="4"/>
      <c r="P16" s="4"/>
      <c r="Q16" s="4">
        <v>38.466999999999999</v>
      </c>
      <c r="R16" s="4">
        <v>9.7439999999999998</v>
      </c>
      <c r="S16" s="4">
        <v>1.2010000000000001</v>
      </c>
      <c r="T16" s="4">
        <v>64.619</v>
      </c>
      <c r="U16" s="4">
        <v>8.7319999999999993</v>
      </c>
      <c r="V16" s="4"/>
      <c r="W16" s="4">
        <v>6.0579999999999998</v>
      </c>
      <c r="X16" s="4">
        <v>0.90500000000000003</v>
      </c>
      <c r="Y16" s="4">
        <v>0.02</v>
      </c>
      <c r="Z16" s="4">
        <v>2.2970000000000002</v>
      </c>
      <c r="AA16" s="4"/>
      <c r="AB16" s="4"/>
      <c r="AC16">
        <f t="shared" si="4"/>
        <v>6.9620980531868437E-2</v>
      </c>
      <c r="AD16">
        <f t="shared" si="5"/>
        <v>3.5452454816255349E-2</v>
      </c>
      <c r="AE16">
        <f t="shared" si="6"/>
        <v>6.6647452986526398E-2</v>
      </c>
      <c r="AF16">
        <f t="shared" si="7"/>
        <v>0</v>
      </c>
      <c r="AG16" s="15">
        <f t="shared" si="0"/>
        <v>0.51169926678465538</v>
      </c>
      <c r="AH16" s="15">
        <f t="shared" si="1"/>
        <v>1.0327977651216991</v>
      </c>
      <c r="AI16" s="15">
        <f t="shared" si="2"/>
        <v>0.87509244802366659</v>
      </c>
      <c r="AJ16" s="15">
        <f t="shared" si="3"/>
        <v>0.79187448988845555</v>
      </c>
    </row>
    <row r="17" spans="1:36" x14ac:dyDescent="0.25">
      <c r="A17" s="12" t="s">
        <v>24</v>
      </c>
      <c r="B17" s="4">
        <v>43.003</v>
      </c>
      <c r="C17" s="4">
        <v>30.690999999999999</v>
      </c>
      <c r="D17" s="4">
        <v>0</v>
      </c>
      <c r="E17" s="4">
        <v>35.256</v>
      </c>
      <c r="F17" s="4">
        <v>29.937000000000001</v>
      </c>
      <c r="G17" s="4">
        <v>0</v>
      </c>
      <c r="H17" s="4"/>
      <c r="I17" s="4">
        <v>0.88</v>
      </c>
      <c r="J17" s="4">
        <v>1.06</v>
      </c>
      <c r="K17" s="4">
        <v>1.64</v>
      </c>
      <c r="L17" s="4">
        <v>1.97</v>
      </c>
      <c r="M17" s="4">
        <v>1.06</v>
      </c>
      <c r="N17" s="4">
        <v>1.27</v>
      </c>
      <c r="O17" s="4">
        <v>1.97</v>
      </c>
      <c r="P17" s="4">
        <v>2.36</v>
      </c>
      <c r="Q17" s="4">
        <v>37.817999999999998</v>
      </c>
      <c r="R17" s="4">
        <v>32.036999999999999</v>
      </c>
      <c r="S17" s="4">
        <v>0</v>
      </c>
      <c r="T17" s="4">
        <v>57.792999999999999</v>
      </c>
      <c r="U17" s="4">
        <v>56.536999999999999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>
        <f t="shared" si="4"/>
        <v>0</v>
      </c>
      <c r="AD17">
        <f t="shared" si="5"/>
        <v>0</v>
      </c>
      <c r="AE17">
        <f t="shared" si="6"/>
        <v>0</v>
      </c>
      <c r="AF17">
        <f t="shared" si="7"/>
        <v>0</v>
      </c>
      <c r="AG17" s="15">
        <f t="shared" si="0"/>
        <v>0.87942701671976364</v>
      </c>
      <c r="AH17" s="15">
        <f t="shared" si="1"/>
        <v>1.639238711141366</v>
      </c>
      <c r="AI17" s="15">
        <f t="shared" si="2"/>
        <v>1.0438565051643804</v>
      </c>
      <c r="AJ17" s="15">
        <f t="shared" si="3"/>
        <v>1.8885325850953669</v>
      </c>
    </row>
    <row r="18" spans="1:36" x14ac:dyDescent="0.25">
      <c r="A18" s="12" t="s">
        <v>25</v>
      </c>
      <c r="B18" s="4">
        <v>11.505000000000001</v>
      </c>
      <c r="C18" s="4">
        <v>44.930999999999997</v>
      </c>
      <c r="D18" s="4">
        <v>0</v>
      </c>
      <c r="E18" s="4">
        <v>9.4499999999999993</v>
      </c>
      <c r="F18" s="4">
        <v>43.003999999999998</v>
      </c>
      <c r="G18" s="4">
        <v>0</v>
      </c>
      <c r="H18" s="4"/>
      <c r="I18" s="4">
        <v>1</v>
      </c>
      <c r="J18" s="4">
        <v>1</v>
      </c>
      <c r="K18" s="4">
        <v>2.08</v>
      </c>
      <c r="L18" s="4">
        <v>2.08</v>
      </c>
      <c r="M18" s="4">
        <v>1.2</v>
      </c>
      <c r="N18" s="4">
        <v>1.2</v>
      </c>
      <c r="O18" s="4">
        <v>2.496</v>
      </c>
      <c r="P18" s="4">
        <v>2.496</v>
      </c>
      <c r="Q18" s="4">
        <v>11.311999999999999</v>
      </c>
      <c r="R18" s="4">
        <v>43.954999999999998</v>
      </c>
      <c r="S18" s="4">
        <v>0</v>
      </c>
      <c r="T18" s="4">
        <v>19.655999999999999</v>
      </c>
      <c r="U18" s="4">
        <v>89.447999999999993</v>
      </c>
      <c r="V18" s="4">
        <v>0</v>
      </c>
      <c r="W18" s="4">
        <v>6.2229999999999999</v>
      </c>
      <c r="X18" s="4">
        <v>1.135</v>
      </c>
      <c r="Y18" s="4">
        <v>0</v>
      </c>
      <c r="Z18" s="4">
        <v>1.444</v>
      </c>
      <c r="AA18" s="4">
        <v>7.02</v>
      </c>
      <c r="AB18" s="4">
        <v>0</v>
      </c>
      <c r="AC18">
        <f t="shared" si="4"/>
        <v>0.54089526292916124</v>
      </c>
      <c r="AD18">
        <f t="shared" si="5"/>
        <v>0.1528042328042328</v>
      </c>
      <c r="AE18">
        <f t="shared" si="6"/>
        <v>2.5260955687609891E-2</v>
      </c>
      <c r="AF18">
        <f t="shared" si="7"/>
        <v>0.16324062877871826</v>
      </c>
      <c r="AG18" s="15">
        <f t="shared" si="0"/>
        <v>1.5241199478487613</v>
      </c>
      <c r="AH18" s="15">
        <f t="shared" si="1"/>
        <v>2.2328042328042326</v>
      </c>
      <c r="AI18" s="15">
        <f t="shared" si="2"/>
        <v>1.0035387594311278</v>
      </c>
      <c r="AJ18" s="15">
        <f t="shared" si="3"/>
        <v>2.2432331876104548</v>
      </c>
    </row>
    <row r="19" spans="1:36" hidden="1" x14ac:dyDescent="0.25">
      <c r="A19" s="12" t="s">
        <v>26</v>
      </c>
      <c r="B19" s="4" t="s">
        <v>63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G19" s="15"/>
      <c r="AH19" s="15"/>
      <c r="AI19" s="15"/>
      <c r="AJ19" s="15"/>
    </row>
    <row r="20" spans="1:36" x14ac:dyDescent="0.25">
      <c r="A20" s="9" t="s">
        <v>53</v>
      </c>
      <c r="B20" s="4">
        <v>197.55199999999999</v>
      </c>
      <c r="C20" s="4">
        <v>138.773</v>
      </c>
      <c r="D20" s="4">
        <v>0</v>
      </c>
      <c r="E20" s="4">
        <v>197.649</v>
      </c>
      <c r="F20" s="4">
        <v>184.97</v>
      </c>
      <c r="G20" s="4">
        <v>0</v>
      </c>
      <c r="H20" s="4"/>
      <c r="I20" s="7">
        <f>Q20/B20</f>
        <v>0.87777395318700902</v>
      </c>
      <c r="J20" s="7">
        <f>R20/C20</f>
        <v>0.94025494872921966</v>
      </c>
      <c r="K20" s="7">
        <f>T20/E20</f>
        <v>1.6651235270605973</v>
      </c>
      <c r="L20" s="7">
        <f>U20/F20</f>
        <v>2.1628588419743742</v>
      </c>
      <c r="M20" s="8">
        <f>I20*1.2</f>
        <v>1.0533287438244108</v>
      </c>
      <c r="N20" s="8">
        <f>J20*1.2</f>
        <v>1.1283059384750636</v>
      </c>
      <c r="O20" s="8">
        <f>K20*1.2</f>
        <v>1.9981482324727167</v>
      </c>
      <c r="P20" s="8">
        <f>L20*1.2</f>
        <v>2.5954306103692488</v>
      </c>
      <c r="Q20" s="4">
        <v>173.40600000000001</v>
      </c>
      <c r="R20" s="4">
        <v>130.482</v>
      </c>
      <c r="S20" s="4">
        <v>0</v>
      </c>
      <c r="T20" s="4">
        <v>329.11</v>
      </c>
      <c r="U20" s="4">
        <v>400.06400000000002</v>
      </c>
      <c r="V20" s="4">
        <v>0</v>
      </c>
      <c r="W20" s="4">
        <v>1.169</v>
      </c>
      <c r="X20" s="4">
        <v>0.20300000000000001</v>
      </c>
      <c r="Y20" s="4">
        <v>0</v>
      </c>
      <c r="Z20" s="4">
        <v>1.1639999999999999</v>
      </c>
      <c r="AA20" s="4">
        <v>0.17499999999999999</v>
      </c>
      <c r="AB20" s="4"/>
      <c r="AC20">
        <f t="shared" si="4"/>
        <v>5.9174293350611491E-3</v>
      </c>
      <c r="AD20">
        <f t="shared" si="5"/>
        <v>5.889227873654812E-3</v>
      </c>
      <c r="AE20">
        <f t="shared" si="6"/>
        <v>1.4628205774898577E-3</v>
      </c>
      <c r="AF20">
        <f t="shared" si="7"/>
        <v>9.4609936746499425E-4</v>
      </c>
      <c r="AG20" s="15">
        <f t="shared" si="0"/>
        <v>0.88369138252207025</v>
      </c>
      <c r="AH20" s="15">
        <f t="shared" si="1"/>
        <v>1.6710127549342522</v>
      </c>
      <c r="AI20" s="15">
        <f t="shared" si="2"/>
        <v>0.94171776930670958</v>
      </c>
      <c r="AJ20" s="15">
        <f t="shared" si="3"/>
        <v>2.1638049413418394</v>
      </c>
    </row>
    <row r="21" spans="1:36" x14ac:dyDescent="0.25">
      <c r="A21" s="12" t="s">
        <v>27</v>
      </c>
      <c r="B21" s="4">
        <v>27.053999999999998</v>
      </c>
      <c r="C21" s="4">
        <v>8.9260000000000002</v>
      </c>
      <c r="D21" s="4">
        <v>0</v>
      </c>
      <c r="E21" s="4">
        <v>24.202999999999999</v>
      </c>
      <c r="F21" s="4">
        <v>3.0680000000000001</v>
      </c>
      <c r="G21" s="4">
        <v>0</v>
      </c>
      <c r="H21" s="4"/>
      <c r="I21" s="4">
        <v>0.8</v>
      </c>
      <c r="J21" s="4">
        <v>0.8</v>
      </c>
      <c r="K21" s="4">
        <v>1.1399999999999999</v>
      </c>
      <c r="L21" s="4">
        <v>1.1399999999999999</v>
      </c>
      <c r="M21" s="4">
        <v>0.96</v>
      </c>
      <c r="N21" s="4">
        <v>0.96</v>
      </c>
      <c r="O21" s="4">
        <v>1.37</v>
      </c>
      <c r="P21" s="4">
        <v>1.37</v>
      </c>
      <c r="Q21" s="4">
        <v>20.622</v>
      </c>
      <c r="R21" s="4">
        <v>8.1769999999999996</v>
      </c>
      <c r="S21" s="4">
        <v>0</v>
      </c>
      <c r="T21" s="4">
        <v>26.148</v>
      </c>
      <c r="U21" s="4">
        <v>4.976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>
        <f t="shared" si="4"/>
        <v>0</v>
      </c>
      <c r="AD21">
        <f t="shared" si="5"/>
        <v>0</v>
      </c>
      <c r="AE21">
        <f t="shared" si="6"/>
        <v>0</v>
      </c>
      <c r="AF21">
        <f t="shared" si="7"/>
        <v>0</v>
      </c>
      <c r="AG21" s="15">
        <f t="shared" si="0"/>
        <v>0.76225327123530717</v>
      </c>
      <c r="AH21" s="15">
        <f t="shared" si="1"/>
        <v>1.0803619386026526</v>
      </c>
      <c r="AI21" s="15">
        <f t="shared" si="2"/>
        <v>0.9160878332959892</v>
      </c>
      <c r="AJ21" s="15">
        <f t="shared" si="3"/>
        <v>1.621903520208605</v>
      </c>
    </row>
    <row r="22" spans="1:36" x14ac:dyDescent="0.25">
      <c r="A22" s="12" t="s">
        <v>28</v>
      </c>
      <c r="B22" s="4">
        <v>86.745000000000005</v>
      </c>
      <c r="C22" s="4">
        <v>30.204999999999998</v>
      </c>
      <c r="D22" s="4">
        <v>1.0680000000000001</v>
      </c>
      <c r="E22" s="4">
        <v>75.878</v>
      </c>
      <c r="F22" s="4">
        <v>31.818999999999999</v>
      </c>
      <c r="G22" s="4">
        <v>0</v>
      </c>
      <c r="H22" s="4"/>
      <c r="I22" s="4">
        <v>1.1100000000000001</v>
      </c>
      <c r="J22" s="4">
        <v>1.1100000000000001</v>
      </c>
      <c r="K22" s="4">
        <v>1.42</v>
      </c>
      <c r="L22" s="4">
        <v>1.42</v>
      </c>
      <c r="M22" s="4">
        <v>1.3320000000000001</v>
      </c>
      <c r="N22" s="4">
        <v>1.3320000000000001</v>
      </c>
      <c r="O22" s="4">
        <v>1.704</v>
      </c>
      <c r="P22" s="4">
        <v>1.704</v>
      </c>
      <c r="Q22" s="4">
        <v>94.081999999999994</v>
      </c>
      <c r="R22" s="4">
        <v>32.622</v>
      </c>
      <c r="S22" s="4">
        <v>1.151</v>
      </c>
      <c r="T22" s="4">
        <v>104.221</v>
      </c>
      <c r="U22" s="4">
        <v>43.646000000000001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>
        <f t="shared" si="4"/>
        <v>0</v>
      </c>
      <c r="AD22">
        <f t="shared" si="5"/>
        <v>0</v>
      </c>
      <c r="AE22">
        <f t="shared" si="6"/>
        <v>0</v>
      </c>
      <c r="AF22">
        <f t="shared" si="7"/>
        <v>0</v>
      </c>
      <c r="AG22" s="15">
        <f t="shared" si="0"/>
        <v>1.0845812438757276</v>
      </c>
      <c r="AH22" s="15">
        <f t="shared" si="1"/>
        <v>1.373533830622842</v>
      </c>
      <c r="AI22" s="15">
        <f t="shared" si="2"/>
        <v>1.080019864260884</v>
      </c>
      <c r="AJ22" s="15">
        <f t="shared" si="3"/>
        <v>1.3716961563845502</v>
      </c>
    </row>
    <row r="23" spans="1:36" x14ac:dyDescent="0.25">
      <c r="A23" s="12" t="s">
        <v>48</v>
      </c>
      <c r="B23" s="4">
        <v>135.065</v>
      </c>
      <c r="C23" s="4">
        <v>67.221999999999994</v>
      </c>
      <c r="D23" s="4">
        <v>0</v>
      </c>
      <c r="E23" s="4">
        <v>130.928</v>
      </c>
      <c r="F23" s="4">
        <v>56.436</v>
      </c>
      <c r="G23" s="4">
        <v>0</v>
      </c>
      <c r="H23" s="4">
        <v>469.06099999999998</v>
      </c>
      <c r="I23" s="4">
        <f>ROUND((Q23/B23),3)</f>
        <v>0.76200000000000001</v>
      </c>
      <c r="J23" s="4">
        <f>ROUND((R23/C23),3)</f>
        <v>0.76200000000000001</v>
      </c>
      <c r="K23" s="4">
        <f>ROUND((T23/E23),3)</f>
        <v>1.2130000000000001</v>
      </c>
      <c r="L23" s="4">
        <f>ROUND((U23/F23),3)</f>
        <v>1.698</v>
      </c>
      <c r="M23" s="7">
        <f>I23*1.2</f>
        <v>0.91439999999999999</v>
      </c>
      <c r="N23" s="7">
        <f>J23*1.2</f>
        <v>0.91439999999999999</v>
      </c>
      <c r="O23" s="7">
        <f>K23*1.2</f>
        <v>1.4556</v>
      </c>
      <c r="P23" s="7">
        <f>L23*1.2</f>
        <v>2.0375999999999999</v>
      </c>
      <c r="Q23" s="4">
        <v>102.863</v>
      </c>
      <c r="R23" s="4">
        <v>51.212000000000003</v>
      </c>
      <c r="S23" s="4">
        <v>0</v>
      </c>
      <c r="T23" s="4">
        <v>158.81100000000001</v>
      </c>
      <c r="U23" s="4">
        <v>95.831999999999994</v>
      </c>
      <c r="V23" s="4">
        <v>0</v>
      </c>
      <c r="W23" s="4">
        <v>14.339</v>
      </c>
      <c r="X23" s="4">
        <v>11.497</v>
      </c>
      <c r="Y23" s="4">
        <v>0</v>
      </c>
      <c r="Z23" s="4">
        <v>13.798</v>
      </c>
      <c r="AA23" s="4">
        <v>9.2140000000000004</v>
      </c>
      <c r="AB23" s="4">
        <v>0</v>
      </c>
      <c r="AC23">
        <f t="shared" si="4"/>
        <v>0.10616369895976012</v>
      </c>
      <c r="AD23">
        <f t="shared" si="5"/>
        <v>0.10538616644262495</v>
      </c>
      <c r="AE23">
        <f t="shared" si="6"/>
        <v>0.17103031745559491</v>
      </c>
      <c r="AF23">
        <f t="shared" si="7"/>
        <v>0.16326458289035367</v>
      </c>
      <c r="AG23" s="15">
        <f t="shared" si="0"/>
        <v>0.867745159737904</v>
      </c>
      <c r="AH23" s="15">
        <f t="shared" si="1"/>
        <v>1.3183505438103387</v>
      </c>
      <c r="AI23" s="15">
        <f t="shared" si="2"/>
        <v>0.93286424087352371</v>
      </c>
      <c r="AJ23" s="15">
        <f t="shared" si="3"/>
        <v>1.8613296477425756</v>
      </c>
    </row>
    <row r="24" spans="1:36" x14ac:dyDescent="0.25">
      <c r="A24" s="12" t="s">
        <v>76</v>
      </c>
      <c r="B24" s="4">
        <v>65.808000000000007</v>
      </c>
      <c r="C24" s="4">
        <v>30.744</v>
      </c>
      <c r="D24" s="4">
        <v>0</v>
      </c>
      <c r="E24" s="4">
        <v>62.63</v>
      </c>
      <c r="F24" s="4">
        <v>20.655000000000001</v>
      </c>
      <c r="G24" s="4"/>
      <c r="H24" s="4"/>
      <c r="I24" s="4">
        <v>0.89</v>
      </c>
      <c r="J24" s="4">
        <v>1.28</v>
      </c>
      <c r="K24" s="4">
        <v>0.89</v>
      </c>
      <c r="L24" s="4">
        <v>1.28</v>
      </c>
      <c r="M24" s="4">
        <v>1.0680000000000001</v>
      </c>
      <c r="N24" s="4">
        <v>1.536</v>
      </c>
      <c r="O24" s="4">
        <v>1.0680000000000001</v>
      </c>
      <c r="P24" s="4">
        <v>1.536</v>
      </c>
      <c r="Q24" s="4">
        <v>58.569000000000003</v>
      </c>
      <c r="R24" s="4">
        <v>39.351999999999997</v>
      </c>
      <c r="S24" s="4">
        <v>0</v>
      </c>
      <c r="T24" s="4">
        <v>56.006</v>
      </c>
      <c r="U24" s="4">
        <v>30.353000000000002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>
        <f t="shared" si="4"/>
        <v>0</v>
      </c>
      <c r="AD24">
        <f t="shared" si="5"/>
        <v>0</v>
      </c>
      <c r="AE24">
        <f t="shared" si="6"/>
        <v>0</v>
      </c>
      <c r="AF24">
        <f t="shared" si="7"/>
        <v>0</v>
      </c>
      <c r="AG24" s="15">
        <f t="shared" si="0"/>
        <v>0.88999817651349378</v>
      </c>
      <c r="AH24" s="15">
        <f t="shared" si="1"/>
        <v>0.8942359891425834</v>
      </c>
      <c r="AI24" s="15">
        <f t="shared" si="2"/>
        <v>1.2799895914650012</v>
      </c>
      <c r="AJ24" s="15">
        <f t="shared" si="3"/>
        <v>1.469523117889131</v>
      </c>
    </row>
    <row r="25" spans="1:36" x14ac:dyDescent="0.25">
      <c r="A25" s="12" t="s">
        <v>75</v>
      </c>
      <c r="B25" s="4">
        <v>583.51300000000003</v>
      </c>
      <c r="C25" s="4">
        <v>489.33699999999999</v>
      </c>
      <c r="D25" s="4">
        <v>0</v>
      </c>
      <c r="E25" s="4">
        <v>571.53099999999995</v>
      </c>
      <c r="F25" s="4">
        <v>513.67399999999998</v>
      </c>
      <c r="G25" s="4">
        <v>0</v>
      </c>
      <c r="H25" s="4"/>
      <c r="I25" s="4">
        <v>0.75</v>
      </c>
      <c r="J25" s="4">
        <v>0.75</v>
      </c>
      <c r="K25" s="4">
        <v>1.24</v>
      </c>
      <c r="L25" s="4">
        <v>1.24</v>
      </c>
      <c r="M25" s="4">
        <v>0.9</v>
      </c>
      <c r="N25" s="4">
        <v>0.9</v>
      </c>
      <c r="O25" s="4">
        <v>1.49</v>
      </c>
      <c r="P25" s="4">
        <v>1.49</v>
      </c>
      <c r="Q25" s="4">
        <v>441.22699999999998</v>
      </c>
      <c r="R25" s="4">
        <v>321.84500000000003</v>
      </c>
      <c r="S25" s="4">
        <v>0</v>
      </c>
      <c r="T25" s="4">
        <v>703.88400000000001</v>
      </c>
      <c r="U25" s="4">
        <v>570.30499999999995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>
        <f t="shared" si="4"/>
        <v>0</v>
      </c>
      <c r="AD25">
        <f t="shared" si="5"/>
        <v>0</v>
      </c>
      <c r="AE25">
        <f t="shared" si="6"/>
        <v>0</v>
      </c>
      <c r="AF25">
        <f t="shared" si="7"/>
        <v>0</v>
      </c>
      <c r="AG25" s="15">
        <f t="shared" si="0"/>
        <v>0.75615624673314896</v>
      </c>
      <c r="AH25" s="15">
        <f t="shared" si="1"/>
        <v>1.2315762399589876</v>
      </c>
      <c r="AI25" s="15">
        <f t="shared" si="2"/>
        <v>0.65771646125267458</v>
      </c>
      <c r="AJ25" s="15">
        <f t="shared" si="3"/>
        <v>1.1102469659745284</v>
      </c>
    </row>
    <row r="26" spans="1:36" x14ac:dyDescent="0.25">
      <c r="A26" s="12" t="s">
        <v>30</v>
      </c>
      <c r="B26" s="4">
        <v>34.863</v>
      </c>
      <c r="C26" s="4">
        <v>12.739000000000001</v>
      </c>
      <c r="D26" s="4">
        <v>0</v>
      </c>
      <c r="E26" s="4">
        <v>41.622</v>
      </c>
      <c r="F26" s="4">
        <v>103.999</v>
      </c>
      <c r="G26" s="4">
        <v>0</v>
      </c>
      <c r="H26" s="4"/>
      <c r="I26" s="4">
        <v>0.95</v>
      </c>
      <c r="J26" s="4">
        <v>1.05</v>
      </c>
      <c r="K26" s="4">
        <v>1.2</v>
      </c>
      <c r="L26" s="4">
        <v>1.35</v>
      </c>
      <c r="M26" s="4">
        <v>1.1399999999999999</v>
      </c>
      <c r="N26" s="4">
        <v>1.26</v>
      </c>
      <c r="O26" s="4">
        <v>1.44</v>
      </c>
      <c r="P26" s="4">
        <v>1.62</v>
      </c>
      <c r="Q26" s="4">
        <v>33.119</v>
      </c>
      <c r="R26" s="4">
        <v>13.375999999999999</v>
      </c>
      <c r="S26" s="4">
        <v>0</v>
      </c>
      <c r="T26" s="4">
        <v>49.945999999999998</v>
      </c>
      <c r="U26" s="4">
        <v>151.82400000000001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>
        <f t="shared" si="4"/>
        <v>0</v>
      </c>
      <c r="AD26">
        <f t="shared" si="5"/>
        <v>0</v>
      </c>
      <c r="AE26">
        <f t="shared" si="6"/>
        <v>0</v>
      </c>
      <c r="AF26">
        <f t="shared" si="7"/>
        <v>0</v>
      </c>
      <c r="AG26" s="15">
        <f>(Q26+W26)/B26</f>
        <v>0.94997561885093085</v>
      </c>
      <c r="AH26" s="15">
        <f>(T26+Z26)/E26</f>
        <v>1.199990389697756</v>
      </c>
      <c r="AI26" s="15">
        <f>(R26+X26)/C26</f>
        <v>1.0500039249548629</v>
      </c>
      <c r="AJ26" s="15">
        <f>(U26+V26+AA26+AB26)/(F26+G26)</f>
        <v>1.4598601909633748</v>
      </c>
    </row>
    <row r="27" spans="1:36" x14ac:dyDescent="0.25">
      <c r="A27" s="12" t="s">
        <v>31</v>
      </c>
      <c r="B27" s="4">
        <v>86.088999999999999</v>
      </c>
      <c r="C27" s="4">
        <v>29.715</v>
      </c>
      <c r="D27" s="4">
        <v>1.278</v>
      </c>
      <c r="E27" s="4">
        <v>83.031999999999996</v>
      </c>
      <c r="F27" s="4">
        <v>161.767</v>
      </c>
      <c r="G27" s="4">
        <v>6.4000000000000001E-2</v>
      </c>
      <c r="H27" s="4"/>
      <c r="I27" s="4">
        <v>0.62</v>
      </c>
      <c r="J27" s="4">
        <v>0.9</v>
      </c>
      <c r="K27" s="4">
        <v>1.22</v>
      </c>
      <c r="L27" s="4">
        <v>1.38</v>
      </c>
      <c r="M27" s="4"/>
      <c r="N27" s="4"/>
      <c r="O27" s="4"/>
      <c r="P27" s="4"/>
      <c r="Q27" s="4">
        <v>53.636000000000003</v>
      </c>
      <c r="R27" s="4">
        <v>26.614999999999998</v>
      </c>
      <c r="S27" s="4">
        <v>1.1499999999999999</v>
      </c>
      <c r="T27" s="4">
        <v>100.179</v>
      </c>
      <c r="U27" s="4">
        <v>239.465</v>
      </c>
      <c r="V27" s="4">
        <v>8.7999999999999995E-2</v>
      </c>
      <c r="W27" s="4"/>
      <c r="X27" s="4"/>
      <c r="Y27" s="4"/>
      <c r="Z27" s="4"/>
      <c r="AA27" s="4"/>
      <c r="AB27" s="4"/>
      <c r="AC27">
        <f t="shared" si="4"/>
        <v>0</v>
      </c>
      <c r="AD27">
        <f t="shared" si="5"/>
        <v>0</v>
      </c>
      <c r="AE27">
        <f t="shared" si="6"/>
        <v>0</v>
      </c>
      <c r="AF27">
        <f t="shared" si="7"/>
        <v>0</v>
      </c>
      <c r="AG27" s="15">
        <f t="shared" ref="AG27:AG43" si="8">(Q27+W27)/B27</f>
        <v>0.62302965535666577</v>
      </c>
      <c r="AH27" s="15">
        <f t="shared" ref="AH27:AH43" si="9">(T27+Z27)/E27</f>
        <v>1.2065107428461317</v>
      </c>
      <c r="AI27" s="15">
        <f t="shared" ref="AI27:AI43" si="10">(R27+X27)/C27</f>
        <v>0.89567558472152109</v>
      </c>
      <c r="AJ27" s="15">
        <f t="shared" ref="AJ27:AJ43" si="11">(U27+V27+AA27+AB27)/(F27+G27)</f>
        <v>1.4802664508036163</v>
      </c>
    </row>
    <row r="28" spans="1:36" x14ac:dyDescent="0.25">
      <c r="A28" s="9" t="s">
        <v>55</v>
      </c>
      <c r="B28" s="4">
        <v>202.804</v>
      </c>
      <c r="C28" s="4">
        <v>88.013999999999996</v>
      </c>
      <c r="D28" s="4">
        <v>0</v>
      </c>
      <c r="E28" s="4">
        <v>201.33500000000001</v>
      </c>
      <c r="F28" s="4">
        <v>364.75099999999998</v>
      </c>
      <c r="G28" s="4">
        <v>0</v>
      </c>
      <c r="H28" s="4"/>
      <c r="I28" s="4">
        <v>0.76400000000000001</v>
      </c>
      <c r="J28" s="4">
        <v>0.76400000000000001</v>
      </c>
      <c r="K28" s="4">
        <v>0.64500000000000002</v>
      </c>
      <c r="L28" s="4">
        <v>0.64500000000000002</v>
      </c>
      <c r="M28" s="4">
        <v>0.91700000000000004</v>
      </c>
      <c r="N28" s="4">
        <v>0.91700000000000004</v>
      </c>
      <c r="O28" s="4">
        <v>0.77400000000000002</v>
      </c>
      <c r="P28" s="4">
        <v>0.77400000000000002</v>
      </c>
      <c r="Q28" s="4">
        <v>154.94200000000001</v>
      </c>
      <c r="R28" s="4">
        <v>67.242999999999995</v>
      </c>
      <c r="S28" s="4">
        <v>0</v>
      </c>
      <c r="T28" s="4">
        <v>129.86099999999999</v>
      </c>
      <c r="U28" s="4">
        <v>235.26400000000001</v>
      </c>
      <c r="V28" s="4">
        <v>0</v>
      </c>
      <c r="W28" s="4"/>
      <c r="X28" s="4"/>
      <c r="Y28" s="4"/>
      <c r="Z28" s="4"/>
      <c r="AA28" s="4"/>
      <c r="AB28" s="4"/>
      <c r="AC28">
        <f t="shared" si="4"/>
        <v>0</v>
      </c>
      <c r="AD28">
        <f t="shared" si="5"/>
        <v>0</v>
      </c>
      <c r="AE28">
        <f t="shared" si="6"/>
        <v>0</v>
      </c>
      <c r="AF28">
        <f t="shared" si="7"/>
        <v>0</v>
      </c>
      <c r="AG28" s="15">
        <f t="shared" si="8"/>
        <v>0.76399873769748139</v>
      </c>
      <c r="AH28" s="15">
        <f t="shared" si="9"/>
        <v>0.64499962748652739</v>
      </c>
      <c r="AI28" s="15">
        <f t="shared" si="10"/>
        <v>0.76400345399595515</v>
      </c>
      <c r="AJ28" s="15">
        <f t="shared" si="11"/>
        <v>0.64499891706945289</v>
      </c>
    </row>
    <row r="29" spans="1:36" x14ac:dyDescent="0.25">
      <c r="A29" s="12" t="s">
        <v>32</v>
      </c>
      <c r="B29" s="4">
        <v>82.738</v>
      </c>
      <c r="C29" s="4">
        <v>47.920999999999999</v>
      </c>
      <c r="D29" s="4">
        <v>0</v>
      </c>
      <c r="E29" s="4">
        <v>78.588999999999999</v>
      </c>
      <c r="F29" s="4">
        <v>75.173000000000002</v>
      </c>
      <c r="G29" s="4">
        <v>0</v>
      </c>
      <c r="H29" s="4"/>
      <c r="I29" s="4">
        <v>0.71</v>
      </c>
      <c r="J29" s="4">
        <v>0.71</v>
      </c>
      <c r="K29" s="4">
        <v>0.94</v>
      </c>
      <c r="L29" s="4">
        <v>0.94</v>
      </c>
      <c r="M29" s="4">
        <v>0.85</v>
      </c>
      <c r="N29" s="4">
        <v>0.85</v>
      </c>
      <c r="O29" s="4">
        <v>1.1299999999999999</v>
      </c>
      <c r="P29" s="4">
        <v>1.1299999999999999</v>
      </c>
      <c r="Q29" s="4">
        <v>60.081000000000003</v>
      </c>
      <c r="R29" s="4">
        <v>34.343000000000004</v>
      </c>
      <c r="S29" s="4">
        <v>0</v>
      </c>
      <c r="T29" s="4">
        <v>71.887</v>
      </c>
      <c r="U29" s="4">
        <v>70.387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>
        <f t="shared" si="4"/>
        <v>0</v>
      </c>
      <c r="AD29">
        <f t="shared" si="5"/>
        <v>0</v>
      </c>
      <c r="AE29">
        <f t="shared" si="6"/>
        <v>0</v>
      </c>
      <c r="AF29">
        <f t="shared" si="7"/>
        <v>0</v>
      </c>
      <c r="AG29" s="15">
        <f t="shared" si="8"/>
        <v>0.72615968478812642</v>
      </c>
      <c r="AH29" s="15">
        <f t="shared" si="9"/>
        <v>0.91472088969194165</v>
      </c>
      <c r="AI29" s="15">
        <f t="shared" si="10"/>
        <v>0.71665866739007955</v>
      </c>
      <c r="AJ29" s="15">
        <f t="shared" si="11"/>
        <v>0.93633352400462933</v>
      </c>
    </row>
    <row r="30" spans="1:36" x14ac:dyDescent="0.25">
      <c r="A30" s="12" t="s">
        <v>33</v>
      </c>
      <c r="B30" s="4">
        <v>64.039000000000001</v>
      </c>
      <c r="C30" s="4">
        <v>43.48</v>
      </c>
      <c r="D30" s="4"/>
      <c r="E30" s="4">
        <v>50.304000000000002</v>
      </c>
      <c r="F30" s="4">
        <v>116.218</v>
      </c>
      <c r="G30" s="4"/>
      <c r="H30" s="4"/>
      <c r="I30" s="4">
        <v>1.1399999999999999</v>
      </c>
      <c r="J30" s="4">
        <v>1.29</v>
      </c>
      <c r="K30" s="4">
        <v>1.1399999999999999</v>
      </c>
      <c r="L30" s="4">
        <v>2</v>
      </c>
      <c r="M30" s="4">
        <v>1.3680000000000001</v>
      </c>
      <c r="N30" s="4">
        <v>1.548</v>
      </c>
      <c r="O30" s="4">
        <v>1.3680000000000001</v>
      </c>
      <c r="P30" s="4">
        <v>2.4</v>
      </c>
      <c r="Q30" s="4">
        <v>72.759</v>
      </c>
      <c r="R30" s="4">
        <v>56.183</v>
      </c>
      <c r="S30" s="4"/>
      <c r="T30" s="4">
        <v>57.56</v>
      </c>
      <c r="U30" s="4">
        <v>232.012</v>
      </c>
      <c r="V30" s="4"/>
      <c r="W30" s="4"/>
      <c r="X30" s="4"/>
      <c r="Y30" s="4"/>
      <c r="Z30" s="4"/>
      <c r="AA30" s="4"/>
      <c r="AB30" s="4"/>
      <c r="AC30">
        <v>0</v>
      </c>
      <c r="AD30">
        <v>0</v>
      </c>
      <c r="AE30">
        <v>0</v>
      </c>
      <c r="AF30">
        <v>0</v>
      </c>
      <c r="AG30" s="15">
        <f t="shared" si="8"/>
        <v>1.1361670232202252</v>
      </c>
      <c r="AH30" s="15">
        <f t="shared" si="9"/>
        <v>1.1442430025445292</v>
      </c>
      <c r="AI30" s="15">
        <f t="shared" si="10"/>
        <v>1.2921573137074518</v>
      </c>
      <c r="AJ30" s="15">
        <f t="shared" si="11"/>
        <v>1.9963516839043864</v>
      </c>
    </row>
    <row r="31" spans="1:36" x14ac:dyDescent="0.25">
      <c r="A31" s="12" t="s">
        <v>34</v>
      </c>
      <c r="B31" s="4">
        <v>279.01499999999999</v>
      </c>
      <c r="C31" s="4">
        <v>35.755000000000003</v>
      </c>
      <c r="D31" s="4">
        <v>0</v>
      </c>
      <c r="E31" s="4">
        <v>278.822</v>
      </c>
      <c r="F31" s="4">
        <v>89.075999999999993</v>
      </c>
      <c r="G31" s="4">
        <v>0</v>
      </c>
      <c r="H31" s="4">
        <v>331.53100000000001</v>
      </c>
      <c r="I31" s="4">
        <v>0.77</v>
      </c>
      <c r="J31" s="4">
        <v>0.89</v>
      </c>
      <c r="K31" s="4">
        <v>0.59</v>
      </c>
      <c r="L31" s="4">
        <v>0.75</v>
      </c>
      <c r="M31" s="4">
        <v>0.92400000000000004</v>
      </c>
      <c r="N31" s="4">
        <v>1.0680000000000001</v>
      </c>
      <c r="O31" s="4">
        <v>0.70799999999999996</v>
      </c>
      <c r="P31" s="4">
        <v>0.9</v>
      </c>
      <c r="Q31" s="4">
        <v>212.327</v>
      </c>
      <c r="R31" s="4">
        <v>31.821999999999999</v>
      </c>
      <c r="S31" s="4">
        <v>0</v>
      </c>
      <c r="T31" s="4">
        <v>162.58099999999999</v>
      </c>
      <c r="U31" s="4">
        <v>76.38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>
        <f t="shared" si="4"/>
        <v>0</v>
      </c>
      <c r="AD31">
        <f t="shared" si="5"/>
        <v>0</v>
      </c>
      <c r="AE31">
        <f t="shared" si="6"/>
        <v>0</v>
      </c>
      <c r="AF31">
        <f t="shared" si="7"/>
        <v>0</v>
      </c>
      <c r="AG31" s="15">
        <f t="shared" si="8"/>
        <v>0.76098776051466765</v>
      </c>
      <c r="AH31" s="15">
        <f t="shared" si="9"/>
        <v>0.58309961193879967</v>
      </c>
      <c r="AI31" s="15">
        <f t="shared" si="10"/>
        <v>0.89000139840581727</v>
      </c>
      <c r="AJ31" s="15">
        <f t="shared" si="11"/>
        <v>0.85747002559612018</v>
      </c>
    </row>
    <row r="32" spans="1:36" x14ac:dyDescent="0.25">
      <c r="A32" s="12" t="s">
        <v>35</v>
      </c>
      <c r="B32" s="4">
        <v>85.986000000000004</v>
      </c>
      <c r="C32" s="4">
        <v>22.3</v>
      </c>
      <c r="D32" s="4">
        <v>0</v>
      </c>
      <c r="E32" s="4">
        <v>74.53</v>
      </c>
      <c r="F32" s="4">
        <v>21.016999999999999</v>
      </c>
      <c r="G32" s="4">
        <v>0</v>
      </c>
      <c r="H32" s="4">
        <v>87.019000000000005</v>
      </c>
      <c r="I32" s="4">
        <v>0.89</v>
      </c>
      <c r="J32" s="4">
        <v>1.69</v>
      </c>
      <c r="K32" s="4">
        <v>1.32</v>
      </c>
      <c r="L32" s="4">
        <v>2.5299999999999998</v>
      </c>
      <c r="M32" s="4">
        <v>1.0680000000000001</v>
      </c>
      <c r="N32" s="4">
        <v>2.028</v>
      </c>
      <c r="O32" s="4">
        <v>1.5840000000000001</v>
      </c>
      <c r="P32" s="4">
        <v>3.036</v>
      </c>
      <c r="Q32" s="4">
        <v>78.753</v>
      </c>
      <c r="R32" s="4">
        <v>34.359000000000002</v>
      </c>
      <c r="S32" s="4"/>
      <c r="T32" s="4">
        <v>101.633</v>
      </c>
      <c r="U32" s="4">
        <v>48.17</v>
      </c>
      <c r="V32" s="4"/>
      <c r="W32" s="4"/>
      <c r="X32" s="4"/>
      <c r="Y32" s="4"/>
      <c r="Z32" s="4"/>
      <c r="AA32" s="4"/>
      <c r="AB32" s="4"/>
      <c r="AC32">
        <f t="shared" si="4"/>
        <v>0</v>
      </c>
      <c r="AD32">
        <f t="shared" si="5"/>
        <v>0</v>
      </c>
      <c r="AE32">
        <f t="shared" si="6"/>
        <v>0</v>
      </c>
      <c r="AF32">
        <f t="shared" si="7"/>
        <v>0</v>
      </c>
      <c r="AG32" s="15">
        <f t="shared" si="8"/>
        <v>0.91588165515316444</v>
      </c>
      <c r="AH32" s="15">
        <f t="shared" si="9"/>
        <v>1.3636522205823158</v>
      </c>
      <c r="AI32" s="15">
        <f t="shared" si="10"/>
        <v>1.540762331838565</v>
      </c>
      <c r="AJ32" s="15">
        <f t="shared" si="11"/>
        <v>2.2919541323690349</v>
      </c>
    </row>
    <row r="33" spans="1:36" x14ac:dyDescent="0.25">
      <c r="A33" s="12" t="s">
        <v>36</v>
      </c>
      <c r="B33" s="4">
        <v>6860</v>
      </c>
      <c r="C33" s="4">
        <v>2735</v>
      </c>
      <c r="D33" s="4">
        <v>0</v>
      </c>
      <c r="E33" s="4">
        <v>6832</v>
      </c>
      <c r="F33" s="4">
        <v>5116</v>
      </c>
      <c r="G33" s="4">
        <v>0</v>
      </c>
      <c r="H33" s="4">
        <v>10903</v>
      </c>
      <c r="I33" s="4">
        <v>0.95</v>
      </c>
      <c r="J33" s="4">
        <v>2.3199999999999998</v>
      </c>
      <c r="K33" s="4">
        <v>0.78</v>
      </c>
      <c r="L33" s="4">
        <v>1.72</v>
      </c>
      <c r="M33" s="4">
        <v>1.1399999999999999</v>
      </c>
      <c r="N33" s="4">
        <v>2.78</v>
      </c>
      <c r="O33" s="4">
        <v>0.94</v>
      </c>
      <c r="P33" s="4">
        <v>2.06</v>
      </c>
      <c r="Q33" s="4">
        <v>6517</v>
      </c>
      <c r="R33" s="4">
        <v>5806</v>
      </c>
      <c r="S33" s="4">
        <v>0</v>
      </c>
      <c r="T33" s="4">
        <v>5329</v>
      </c>
      <c r="U33" s="4">
        <v>7493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>
        <f t="shared" si="4"/>
        <v>0</v>
      </c>
      <c r="AD33">
        <f t="shared" si="5"/>
        <v>0</v>
      </c>
      <c r="AE33">
        <f t="shared" si="6"/>
        <v>0</v>
      </c>
      <c r="AF33">
        <f t="shared" si="7"/>
        <v>0</v>
      </c>
      <c r="AG33" s="15">
        <f t="shared" si="8"/>
        <v>0.95</v>
      </c>
      <c r="AH33" s="15">
        <f t="shared" si="9"/>
        <v>0.78000585480093676</v>
      </c>
      <c r="AI33" s="15">
        <f t="shared" si="10"/>
        <v>2.122851919561243</v>
      </c>
      <c r="AJ33" s="15">
        <f t="shared" si="11"/>
        <v>1.4646207974980454</v>
      </c>
    </row>
    <row r="34" spans="1:36" x14ac:dyDescent="0.25">
      <c r="A34" s="12" t="s">
        <v>37</v>
      </c>
      <c r="B34" s="4">
        <v>63.982999999999997</v>
      </c>
      <c r="C34" s="4">
        <v>39.924999999999997</v>
      </c>
      <c r="D34" s="4">
        <v>0</v>
      </c>
      <c r="E34" s="4">
        <v>56.715000000000003</v>
      </c>
      <c r="F34" s="4">
        <v>39.075000000000003</v>
      </c>
      <c r="G34" s="4">
        <v>0</v>
      </c>
      <c r="H34" s="4"/>
      <c r="I34" s="4">
        <v>0.89</v>
      </c>
      <c r="J34" s="4">
        <v>1.05</v>
      </c>
      <c r="K34" s="4">
        <v>1.1299999999999999</v>
      </c>
      <c r="L34" s="4">
        <v>1.33</v>
      </c>
      <c r="M34" s="4">
        <v>1.07</v>
      </c>
      <c r="N34" s="4">
        <v>1.26</v>
      </c>
      <c r="O34" s="4">
        <v>1.35</v>
      </c>
      <c r="P34" s="4">
        <v>1.59</v>
      </c>
      <c r="Q34" s="4">
        <v>57.072000000000003</v>
      </c>
      <c r="R34" s="4">
        <v>41.920999999999999</v>
      </c>
      <c r="S34" s="4">
        <v>0</v>
      </c>
      <c r="T34" s="4">
        <v>63.807000000000002</v>
      </c>
      <c r="U34" s="4">
        <v>51.774999999999999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>
        <f t="shared" si="4"/>
        <v>0</v>
      </c>
      <c r="AD34">
        <f t="shared" si="5"/>
        <v>0</v>
      </c>
      <c r="AE34">
        <f t="shared" si="6"/>
        <v>0</v>
      </c>
      <c r="AF34">
        <f t="shared" si="7"/>
        <v>0</v>
      </c>
      <c r="AG34" s="15">
        <f t="shared" si="8"/>
        <v>0.89198693402935159</v>
      </c>
      <c r="AH34" s="15">
        <f t="shared" si="9"/>
        <v>1.125046284051838</v>
      </c>
      <c r="AI34" s="15">
        <f t="shared" si="10"/>
        <v>1.0499937382592361</v>
      </c>
      <c r="AJ34" s="15">
        <f t="shared" si="11"/>
        <v>1.3250159948816378</v>
      </c>
    </row>
    <row r="35" spans="1:36" x14ac:dyDescent="0.25">
      <c r="A35" s="12" t="s">
        <v>38</v>
      </c>
      <c r="B35" s="7">
        <v>1423.1279999999999</v>
      </c>
      <c r="C35" s="4">
        <v>744.68799999999999</v>
      </c>
      <c r="D35" s="4">
        <v>0</v>
      </c>
      <c r="E35" s="4">
        <v>1425.3440000000001</v>
      </c>
      <c r="F35" s="4">
        <v>959.87400000000002</v>
      </c>
      <c r="G35" s="4">
        <v>0</v>
      </c>
      <c r="H35" s="4">
        <v>1802.748</v>
      </c>
      <c r="I35" s="4">
        <v>0.57999999999999996</v>
      </c>
      <c r="J35" s="4">
        <v>0.57999999999999996</v>
      </c>
      <c r="K35" s="4">
        <v>1</v>
      </c>
      <c r="L35" s="4">
        <v>1</v>
      </c>
      <c r="M35" s="4">
        <v>0.69599999999999995</v>
      </c>
      <c r="N35" s="4">
        <v>0.69599999999999995</v>
      </c>
      <c r="O35" s="4">
        <v>1.2</v>
      </c>
      <c r="P35" s="4">
        <v>1.2</v>
      </c>
      <c r="Q35" s="4">
        <v>826.00599999999997</v>
      </c>
      <c r="R35" s="4">
        <v>432.24200000000002</v>
      </c>
      <c r="S35" s="4">
        <v>0</v>
      </c>
      <c r="T35" s="4">
        <v>1425.355</v>
      </c>
      <c r="U35" s="4">
        <v>1272.337</v>
      </c>
      <c r="V35" s="4"/>
      <c r="W35" s="4"/>
      <c r="X35" s="4"/>
      <c r="Y35" s="4"/>
      <c r="Z35" s="4"/>
      <c r="AA35" s="4"/>
      <c r="AB35" s="4"/>
      <c r="AC35">
        <f t="shared" si="4"/>
        <v>0</v>
      </c>
      <c r="AD35">
        <f t="shared" si="5"/>
        <v>0</v>
      </c>
      <c r="AE35">
        <f t="shared" si="6"/>
        <v>0</v>
      </c>
      <c r="AF35">
        <f t="shared" si="7"/>
        <v>0</v>
      </c>
      <c r="AG35" s="15">
        <f t="shared" si="8"/>
        <v>0.58041581642691309</v>
      </c>
      <c r="AH35" s="15">
        <f t="shared" si="9"/>
        <v>1.0000077174352295</v>
      </c>
      <c r="AI35" s="15">
        <f t="shared" si="10"/>
        <v>0.58043368497948133</v>
      </c>
      <c r="AJ35" s="15">
        <f t="shared" si="11"/>
        <v>1.3255250168251249</v>
      </c>
    </row>
    <row r="36" spans="1:36" x14ac:dyDescent="0.25">
      <c r="A36" s="12" t="s">
        <v>39</v>
      </c>
      <c r="B36" s="4">
        <v>20.646000000000001</v>
      </c>
      <c r="C36" s="4">
        <v>6.5039999999999996</v>
      </c>
      <c r="D36" s="4">
        <v>0</v>
      </c>
      <c r="E36" s="4">
        <v>19.945</v>
      </c>
      <c r="F36" s="4">
        <v>6.3179999999999996</v>
      </c>
      <c r="G36" s="4">
        <v>0</v>
      </c>
      <c r="H36" s="4"/>
      <c r="I36" s="4">
        <v>0.70399999999999996</v>
      </c>
      <c r="J36" s="4">
        <v>0.70399999999999996</v>
      </c>
      <c r="K36" s="4">
        <v>1.3540000000000001</v>
      </c>
      <c r="L36" s="4">
        <v>1.3540000000000001</v>
      </c>
      <c r="M36" s="4">
        <v>0.84</v>
      </c>
      <c r="N36" s="4">
        <v>0.84</v>
      </c>
      <c r="O36" s="4">
        <v>1.62</v>
      </c>
      <c r="P36" s="4">
        <v>1.62</v>
      </c>
      <c r="Q36" s="4">
        <v>14.535</v>
      </c>
      <c r="R36" s="4">
        <v>4.5789999999999997</v>
      </c>
      <c r="S36" s="4">
        <v>0</v>
      </c>
      <c r="T36" s="4">
        <v>27.006</v>
      </c>
      <c r="U36" s="4">
        <v>8.5540000000000003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>
        <f t="shared" si="4"/>
        <v>0</v>
      </c>
      <c r="AD36">
        <f t="shared" si="5"/>
        <v>0</v>
      </c>
      <c r="AE36">
        <f t="shared" si="6"/>
        <v>0</v>
      </c>
      <c r="AF36">
        <f t="shared" si="7"/>
        <v>0</v>
      </c>
      <c r="AG36" s="15">
        <f t="shared" si="8"/>
        <v>0.70401046207497819</v>
      </c>
      <c r="AH36" s="15">
        <f t="shared" si="9"/>
        <v>1.3540235648032088</v>
      </c>
      <c r="AI36" s="15">
        <f t="shared" si="10"/>
        <v>0.70402829028290281</v>
      </c>
      <c r="AJ36" s="15">
        <f t="shared" si="11"/>
        <v>1.3539094650205763</v>
      </c>
    </row>
    <row r="37" spans="1:36" x14ac:dyDescent="0.25">
      <c r="A37" s="12" t="s">
        <v>40</v>
      </c>
      <c r="B37" s="4">
        <v>69.224000000000004</v>
      </c>
      <c r="C37" s="4">
        <v>16.905999999999999</v>
      </c>
      <c r="D37" s="4">
        <v>3.0870000000000002</v>
      </c>
      <c r="E37" s="4">
        <v>75.018000000000001</v>
      </c>
      <c r="F37" s="4">
        <v>16.988</v>
      </c>
      <c r="G37" s="4">
        <v>17.923999999999999</v>
      </c>
      <c r="H37" s="4"/>
      <c r="I37" s="4">
        <v>0.80400000000000005</v>
      </c>
      <c r="J37" s="4">
        <v>0.96299999999999997</v>
      </c>
      <c r="K37" s="4">
        <v>0.90300000000000002</v>
      </c>
      <c r="L37" s="4">
        <v>1.052</v>
      </c>
      <c r="M37" s="4">
        <v>0.96499999999999997</v>
      </c>
      <c r="N37" s="4">
        <v>1.1559999999999999</v>
      </c>
      <c r="O37" s="4">
        <v>1.0840000000000001</v>
      </c>
      <c r="P37" s="4">
        <v>1.262</v>
      </c>
      <c r="Q37" s="4">
        <v>55.219000000000001</v>
      </c>
      <c r="R37" s="4">
        <v>16.114000000000001</v>
      </c>
      <c r="S37" s="4">
        <v>2.863</v>
      </c>
      <c r="T37" s="4">
        <v>67.652000000000001</v>
      </c>
      <c r="U37" s="4">
        <v>17.904</v>
      </c>
      <c r="V37" s="4">
        <v>18.876999999999999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>
        <f t="shared" si="4"/>
        <v>0</v>
      </c>
      <c r="AD37">
        <f t="shared" si="5"/>
        <v>0</v>
      </c>
      <c r="AE37">
        <f t="shared" si="6"/>
        <v>0</v>
      </c>
      <c r="AF37">
        <f t="shared" si="7"/>
        <v>0</v>
      </c>
      <c r="AG37" s="15">
        <f t="shared" si="8"/>
        <v>0.79768577372009708</v>
      </c>
      <c r="AH37" s="15">
        <f t="shared" si="9"/>
        <v>0.90181023221093604</v>
      </c>
      <c r="AI37" s="15">
        <f t="shared" si="10"/>
        <v>0.95315272684254126</v>
      </c>
      <c r="AJ37" s="15">
        <f t="shared" si="11"/>
        <v>1.0535346012832263</v>
      </c>
    </row>
    <row r="38" spans="1:36" x14ac:dyDescent="0.25">
      <c r="A38" s="12" t="s">
        <v>41</v>
      </c>
      <c r="B38" s="4">
        <v>122.01300000000001</v>
      </c>
      <c r="C38" s="4">
        <v>34.591000000000001</v>
      </c>
      <c r="D38" s="4">
        <v>0</v>
      </c>
      <c r="E38" s="4">
        <v>118.628</v>
      </c>
      <c r="F38" s="4">
        <v>52.676000000000002</v>
      </c>
      <c r="G38" s="4">
        <v>0</v>
      </c>
      <c r="H38" s="4"/>
      <c r="I38" s="4">
        <v>1.01</v>
      </c>
      <c r="J38" s="4">
        <v>1.01</v>
      </c>
      <c r="K38" s="4">
        <v>1.18</v>
      </c>
      <c r="L38" s="4">
        <v>1.18</v>
      </c>
      <c r="M38" s="4">
        <v>1.21</v>
      </c>
      <c r="N38" s="4">
        <v>1.21</v>
      </c>
      <c r="O38" s="4">
        <v>1.42</v>
      </c>
      <c r="P38" s="4">
        <v>1.42</v>
      </c>
      <c r="Q38" s="4">
        <v>122.947</v>
      </c>
      <c r="R38" s="4">
        <v>34.886000000000003</v>
      </c>
      <c r="S38" s="4">
        <v>0</v>
      </c>
      <c r="T38" s="4">
        <v>139.62799999999999</v>
      </c>
      <c r="U38" s="4">
        <v>61.500999999999998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/>
      <c r="AC38">
        <f t="shared" si="4"/>
        <v>0</v>
      </c>
      <c r="AD38">
        <f t="shared" si="5"/>
        <v>0</v>
      </c>
      <c r="AE38">
        <f t="shared" si="6"/>
        <v>0</v>
      </c>
      <c r="AF38">
        <f t="shared" si="7"/>
        <v>0</v>
      </c>
      <c r="AG38" s="15">
        <f t="shared" si="8"/>
        <v>1.0076549220165065</v>
      </c>
      <c r="AH38" s="15">
        <f t="shared" si="9"/>
        <v>1.1770239741039215</v>
      </c>
      <c r="AI38" s="15">
        <f t="shared" si="10"/>
        <v>1.0085282298863867</v>
      </c>
      <c r="AJ38" s="15">
        <f t="shared" si="11"/>
        <v>1.1675336016402156</v>
      </c>
    </row>
    <row r="39" spans="1:36" x14ac:dyDescent="0.25">
      <c r="A39" s="12" t="s">
        <v>74</v>
      </c>
      <c r="B39" s="4">
        <v>46.183</v>
      </c>
      <c r="C39" s="4">
        <v>9.1590000000000007</v>
      </c>
      <c r="D39" s="4">
        <v>0</v>
      </c>
      <c r="E39" s="4">
        <v>44.947000000000003</v>
      </c>
      <c r="F39" s="4">
        <v>7.9569999999999999</v>
      </c>
      <c r="G39" s="4">
        <v>0</v>
      </c>
      <c r="H39" s="4"/>
      <c r="I39" s="4">
        <v>0.88</v>
      </c>
      <c r="J39" s="4">
        <v>0.88</v>
      </c>
      <c r="K39" s="4">
        <v>1.91</v>
      </c>
      <c r="L39" s="4">
        <v>1.91</v>
      </c>
      <c r="M39" s="4">
        <v>1.0551999999999999</v>
      </c>
      <c r="N39" s="4">
        <v>1.0551999999999999</v>
      </c>
      <c r="O39" s="4">
        <v>2.2978999999999998</v>
      </c>
      <c r="P39" s="4">
        <v>2.2978999999999998</v>
      </c>
      <c r="Q39" s="4">
        <v>40.640999999999998</v>
      </c>
      <c r="R39" s="4">
        <v>8.06</v>
      </c>
      <c r="S39" s="4">
        <v>0</v>
      </c>
      <c r="T39" s="4">
        <v>85.849000000000004</v>
      </c>
      <c r="U39" s="4">
        <v>15.198</v>
      </c>
      <c r="V39" s="4">
        <v>0</v>
      </c>
      <c r="W39" s="4"/>
      <c r="X39" s="4"/>
      <c r="Y39" s="4"/>
      <c r="Z39" s="4"/>
      <c r="AA39" s="4"/>
      <c r="AB39" s="4"/>
      <c r="AC39">
        <f t="shared" si="4"/>
        <v>0</v>
      </c>
      <c r="AD39">
        <f t="shared" si="5"/>
        <v>0</v>
      </c>
      <c r="AE39">
        <f t="shared" si="6"/>
        <v>0</v>
      </c>
      <c r="AF39">
        <f t="shared" si="7"/>
        <v>0</v>
      </c>
      <c r="AG39" s="15">
        <f t="shared" si="8"/>
        <v>0.87999913388043216</v>
      </c>
      <c r="AH39" s="15">
        <f t="shared" si="9"/>
        <v>1.9100051171379624</v>
      </c>
      <c r="AI39" s="15">
        <f t="shared" si="10"/>
        <v>0.88000873457801065</v>
      </c>
      <c r="AJ39" s="15">
        <f t="shared" si="11"/>
        <v>1.9100163378157597</v>
      </c>
    </row>
    <row r="40" spans="1:36" x14ac:dyDescent="0.25">
      <c r="A40" s="12" t="s">
        <v>43</v>
      </c>
      <c r="B40" s="4">
        <v>25.544</v>
      </c>
      <c r="C40" s="4">
        <v>8.86</v>
      </c>
      <c r="D40" s="4">
        <v>0</v>
      </c>
      <c r="E40" s="4">
        <v>24.933</v>
      </c>
      <c r="F40" s="4">
        <v>10.736000000000001</v>
      </c>
      <c r="G40" s="4">
        <v>0</v>
      </c>
      <c r="H40" s="4"/>
      <c r="I40" s="4">
        <v>0.77</v>
      </c>
      <c r="J40" s="4">
        <v>0.77</v>
      </c>
      <c r="K40" s="4">
        <v>0.95</v>
      </c>
      <c r="L40" s="4">
        <v>0.95</v>
      </c>
      <c r="M40" s="4">
        <v>0.92</v>
      </c>
      <c r="N40" s="4">
        <v>0.92</v>
      </c>
      <c r="O40" s="4">
        <v>1.1399999999999999</v>
      </c>
      <c r="P40" s="4">
        <v>1.1399999999999999</v>
      </c>
      <c r="Q40" s="4">
        <v>19.747</v>
      </c>
      <c r="R40" s="4">
        <v>6.851</v>
      </c>
      <c r="S40" s="4">
        <v>0</v>
      </c>
      <c r="T40" s="4">
        <v>23.736000000000001</v>
      </c>
      <c r="U40" s="4">
        <v>10.506</v>
      </c>
      <c r="V40" s="4">
        <v>0</v>
      </c>
      <c r="W40" s="4"/>
      <c r="X40" s="4"/>
      <c r="Y40" s="4"/>
      <c r="Z40" s="4"/>
      <c r="AA40" s="4"/>
      <c r="AB40" s="4"/>
      <c r="AC40">
        <f t="shared" si="4"/>
        <v>0</v>
      </c>
      <c r="AD40">
        <f t="shared" si="5"/>
        <v>0</v>
      </c>
      <c r="AE40">
        <f t="shared" si="6"/>
        <v>0</v>
      </c>
      <c r="AF40">
        <f t="shared" si="7"/>
        <v>0</v>
      </c>
      <c r="AG40" s="15">
        <f t="shared" si="8"/>
        <v>0.7730582524271844</v>
      </c>
      <c r="AH40" s="15">
        <f t="shared" si="9"/>
        <v>0.9519913367825773</v>
      </c>
      <c r="AI40" s="15">
        <f t="shared" si="10"/>
        <v>0.77325056433408579</v>
      </c>
      <c r="AJ40" s="15">
        <f t="shared" si="11"/>
        <v>0.97857675111773468</v>
      </c>
    </row>
    <row r="41" spans="1:36" x14ac:dyDescent="0.25">
      <c r="A41" s="12" t="s">
        <v>44</v>
      </c>
      <c r="B41" s="4">
        <v>6.14</v>
      </c>
      <c r="C41" s="4">
        <v>1.3240000000000001</v>
      </c>
      <c r="D41" s="4">
        <v>2.9000000000000001E-2</v>
      </c>
      <c r="E41" s="4">
        <v>2.3650000000000002</v>
      </c>
      <c r="F41" s="4">
        <v>5.2249999999999996</v>
      </c>
      <c r="G41" s="4">
        <v>0</v>
      </c>
      <c r="H41" s="4"/>
      <c r="I41" s="4">
        <v>0.93</v>
      </c>
      <c r="J41" s="4">
        <v>0.93</v>
      </c>
      <c r="K41" s="4">
        <v>1.65</v>
      </c>
      <c r="L41" s="4">
        <v>1.65</v>
      </c>
      <c r="M41" s="4">
        <v>1.1160000000000001</v>
      </c>
      <c r="N41" s="4">
        <v>1.1160000000000001</v>
      </c>
      <c r="O41" s="4">
        <v>1.98</v>
      </c>
      <c r="P41" s="4">
        <v>1.98</v>
      </c>
      <c r="Q41" s="4">
        <v>5.7110000000000003</v>
      </c>
      <c r="R41" s="4">
        <v>1.2310000000000001</v>
      </c>
      <c r="S41" s="4">
        <v>2.7E-2</v>
      </c>
      <c r="T41" s="4">
        <v>3.9020000000000001</v>
      </c>
      <c r="U41" s="4">
        <v>8.6210000000000004</v>
      </c>
      <c r="V41" s="4">
        <v>0</v>
      </c>
      <c r="W41" s="13">
        <v>9.2579999999999991</v>
      </c>
      <c r="X41" s="4">
        <v>0.32900000000000001</v>
      </c>
      <c r="Y41" s="4">
        <v>1.6E-2</v>
      </c>
      <c r="Z41" s="4">
        <v>0.45500000000000002</v>
      </c>
      <c r="AA41" s="4">
        <v>5.2999999999999999E-2</v>
      </c>
      <c r="AB41" s="4">
        <v>0</v>
      </c>
      <c r="AC41">
        <f t="shared" si="4"/>
        <v>1.5078175895765471</v>
      </c>
      <c r="AD41">
        <f t="shared" si="5"/>
        <v>0.1923890063424947</v>
      </c>
      <c r="AE41">
        <f t="shared" si="6"/>
        <v>0.25498891352549891</v>
      </c>
      <c r="AF41">
        <f t="shared" si="7"/>
        <v>1.014354066985646E-2</v>
      </c>
      <c r="AG41" s="15">
        <f t="shared" si="8"/>
        <v>2.4379478827361565</v>
      </c>
      <c r="AH41" s="15">
        <f t="shared" si="9"/>
        <v>1.8422832980972514</v>
      </c>
      <c r="AI41" s="15">
        <f t="shared" si="10"/>
        <v>1.1782477341389728</v>
      </c>
      <c r="AJ41" s="15">
        <f t="shared" si="11"/>
        <v>1.6600956937799047</v>
      </c>
    </row>
    <row r="42" spans="1:36" x14ac:dyDescent="0.25">
      <c r="A42" s="12" t="s">
        <v>77</v>
      </c>
      <c r="B42" s="4">
        <v>274.10300000000001</v>
      </c>
      <c r="C42" s="4">
        <v>56.46</v>
      </c>
      <c r="D42" s="4">
        <v>0</v>
      </c>
      <c r="E42" s="4">
        <v>267.08100000000002</v>
      </c>
      <c r="F42" s="4">
        <v>65.215000000000003</v>
      </c>
      <c r="G42" s="4">
        <v>0</v>
      </c>
      <c r="H42" s="4"/>
      <c r="I42" s="4">
        <v>1.25</v>
      </c>
      <c r="J42" s="4">
        <v>1.47</v>
      </c>
      <c r="K42" s="4">
        <v>1.95</v>
      </c>
      <c r="L42" s="4">
        <v>2.2000000000000002</v>
      </c>
      <c r="M42" s="4">
        <v>1.5</v>
      </c>
      <c r="N42" s="4">
        <v>1.76</v>
      </c>
      <c r="O42" s="4">
        <v>2.34</v>
      </c>
      <c r="P42" s="4">
        <v>2.64</v>
      </c>
      <c r="Q42" s="4">
        <v>343.35399999999998</v>
      </c>
      <c r="R42" s="4">
        <v>92.013000000000005</v>
      </c>
      <c r="S42" s="4">
        <v>0</v>
      </c>
      <c r="T42" s="4">
        <v>495.00299999999999</v>
      </c>
      <c r="U42" s="4">
        <v>120.42400000000001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>
        <f t="shared" si="4"/>
        <v>0</v>
      </c>
      <c r="AD42">
        <f t="shared" si="5"/>
        <v>0</v>
      </c>
      <c r="AE42">
        <f t="shared" si="6"/>
        <v>0</v>
      </c>
      <c r="AF42">
        <f t="shared" si="7"/>
        <v>0</v>
      </c>
      <c r="AG42" s="15">
        <f t="shared" si="8"/>
        <v>1.2526459031823802</v>
      </c>
      <c r="AH42" s="15">
        <f t="shared" si="9"/>
        <v>1.8533815584036302</v>
      </c>
      <c r="AI42" s="15">
        <f t="shared" si="10"/>
        <v>1.629702444208289</v>
      </c>
      <c r="AJ42" s="15">
        <f t="shared" si="11"/>
        <v>1.8465690408648316</v>
      </c>
    </row>
    <row r="43" spans="1:36" x14ac:dyDescent="0.25">
      <c r="A43" s="12" t="s">
        <v>46</v>
      </c>
      <c r="B43" s="4">
        <v>243.86699999999999</v>
      </c>
      <c r="C43" s="4">
        <v>93.9</v>
      </c>
      <c r="D43" s="4">
        <v>0.112</v>
      </c>
      <c r="E43" s="4">
        <v>246.12700000000001</v>
      </c>
      <c r="F43" s="4">
        <v>183.131</v>
      </c>
      <c r="G43" s="4">
        <v>9.6000000000000002E-2</v>
      </c>
      <c r="H43" s="4"/>
      <c r="I43" s="4">
        <v>0.77</v>
      </c>
      <c r="J43" s="4">
        <v>0.77</v>
      </c>
      <c r="K43" s="4">
        <v>0.99</v>
      </c>
      <c r="L43" s="4">
        <v>0.99</v>
      </c>
      <c r="M43" s="4">
        <v>0.92</v>
      </c>
      <c r="N43" s="4">
        <v>0.92</v>
      </c>
      <c r="O43" s="4">
        <v>1.19</v>
      </c>
      <c r="P43" s="4">
        <v>1.19</v>
      </c>
      <c r="Q43" s="4">
        <v>184.74299999999999</v>
      </c>
      <c r="R43" s="4">
        <v>71.406000000000006</v>
      </c>
      <c r="S43" s="4">
        <v>8.5000000000000006E-2</v>
      </c>
      <c r="T43" s="4">
        <v>240.22800000000001</v>
      </c>
      <c r="U43" s="4">
        <v>236.751</v>
      </c>
      <c r="V43" s="4">
        <v>9.4E-2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>
        <f t="shared" si="4"/>
        <v>0</v>
      </c>
      <c r="AD43">
        <f t="shared" si="5"/>
        <v>0</v>
      </c>
      <c r="AE43">
        <f t="shared" si="6"/>
        <v>0</v>
      </c>
      <c r="AF43">
        <f t="shared" si="7"/>
        <v>0</v>
      </c>
      <c r="AG43" s="15">
        <f t="shared" si="8"/>
        <v>0.75755637294098832</v>
      </c>
      <c r="AH43" s="15">
        <f t="shared" si="9"/>
        <v>0.97603269856618735</v>
      </c>
      <c r="AI43" s="15">
        <f t="shared" si="10"/>
        <v>0.76044728434504794</v>
      </c>
      <c r="AJ43" s="15">
        <f t="shared" si="11"/>
        <v>1.2926315444776151</v>
      </c>
    </row>
    <row r="46" spans="1:36" x14ac:dyDescent="0.25">
      <c r="A46" s="11" t="s">
        <v>49</v>
      </c>
    </row>
    <row r="47" spans="1:36" x14ac:dyDescent="0.25">
      <c r="A47" s="11" t="s">
        <v>56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7"/>
  <sheetViews>
    <sheetView zoomScaleNormal="100"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AG38" sqref="AG38"/>
    </sheetView>
  </sheetViews>
  <sheetFormatPr defaultRowHeight="15" x14ac:dyDescent="0.25"/>
  <cols>
    <col min="1" max="1" width="24.85546875" style="11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3" width="16.140625" customWidth="1"/>
    <col min="34" max="34" width="0" hidden="1" customWidth="1"/>
    <col min="35" max="35" width="19.7109375" customWidth="1"/>
    <col min="36" max="36" width="11.28515625" hidden="1" customWidth="1"/>
  </cols>
  <sheetData>
    <row r="1" spans="1:36" x14ac:dyDescent="0.25">
      <c r="AC1" s="24" t="s">
        <v>66</v>
      </c>
      <c r="AD1" s="25"/>
      <c r="AE1" s="24" t="s">
        <v>66</v>
      </c>
      <c r="AF1" s="25"/>
      <c r="AG1" s="27" t="s">
        <v>62</v>
      </c>
      <c r="AH1" s="28"/>
      <c r="AI1" s="28"/>
      <c r="AJ1" s="29"/>
    </row>
    <row r="2" spans="1:36" x14ac:dyDescent="0.25">
      <c r="A2" s="6"/>
      <c r="B2" s="45" t="s">
        <v>0</v>
      </c>
      <c r="C2" s="46"/>
      <c r="D2" s="47"/>
      <c r="E2" s="45" t="s">
        <v>4</v>
      </c>
      <c r="F2" s="46"/>
      <c r="G2" s="46"/>
      <c r="H2" s="21"/>
      <c r="I2" s="18" t="s">
        <v>6</v>
      </c>
      <c r="J2" s="19"/>
      <c r="K2" s="22" t="s">
        <v>7</v>
      </c>
      <c r="L2" s="19"/>
      <c r="M2" s="22" t="s">
        <v>8</v>
      </c>
      <c r="N2" s="19"/>
      <c r="O2" s="22" t="s">
        <v>9</v>
      </c>
      <c r="P2" s="19"/>
      <c r="Q2" s="22" t="s">
        <v>60</v>
      </c>
      <c r="R2" s="18"/>
      <c r="S2" s="19"/>
      <c r="T2" s="22" t="s">
        <v>61</v>
      </c>
      <c r="U2" s="18"/>
      <c r="V2" s="19"/>
      <c r="W2" s="22" t="s">
        <v>11</v>
      </c>
      <c r="X2" s="18"/>
      <c r="Y2" s="19"/>
      <c r="Z2" s="48" t="s">
        <v>12</v>
      </c>
      <c r="AA2" s="49"/>
      <c r="AB2" s="50"/>
      <c r="AC2" s="24" t="s">
        <v>57</v>
      </c>
      <c r="AD2" s="25"/>
      <c r="AE2" s="24" t="s">
        <v>59</v>
      </c>
      <c r="AF2" s="25"/>
      <c r="AG2" s="27" t="s">
        <v>57</v>
      </c>
      <c r="AH2" s="29"/>
      <c r="AI2" s="27" t="s">
        <v>59</v>
      </c>
      <c r="AJ2" s="29"/>
    </row>
    <row r="3" spans="1:36" ht="21" x14ac:dyDescent="0.35">
      <c r="A3" s="10">
        <v>41455</v>
      </c>
      <c r="B3" s="20" t="s">
        <v>1</v>
      </c>
      <c r="C3" s="20" t="s">
        <v>2</v>
      </c>
      <c r="D3" s="20" t="s">
        <v>3</v>
      </c>
      <c r="E3" s="23" t="s">
        <v>1</v>
      </c>
      <c r="F3" s="23" t="s">
        <v>5</v>
      </c>
      <c r="G3" s="23" t="s">
        <v>3</v>
      </c>
      <c r="H3" s="23" t="s">
        <v>47</v>
      </c>
      <c r="I3" s="20" t="s">
        <v>1</v>
      </c>
      <c r="J3" s="20" t="s">
        <v>2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10</v>
      </c>
      <c r="T3" s="20" t="s">
        <v>1</v>
      </c>
      <c r="U3" s="20" t="s">
        <v>2</v>
      </c>
      <c r="V3" s="20" t="s">
        <v>10</v>
      </c>
      <c r="W3" s="20" t="s">
        <v>1</v>
      </c>
      <c r="X3" s="20" t="s">
        <v>2</v>
      </c>
      <c r="Y3" s="20" t="s">
        <v>10</v>
      </c>
      <c r="Z3" s="20" t="s">
        <v>1</v>
      </c>
      <c r="AA3" s="20" t="s">
        <v>2</v>
      </c>
      <c r="AB3" s="20" t="s">
        <v>10</v>
      </c>
      <c r="AC3" s="26" t="s">
        <v>51</v>
      </c>
      <c r="AD3" s="26" t="s">
        <v>52</v>
      </c>
      <c r="AE3" s="26" t="s">
        <v>51</v>
      </c>
      <c r="AF3" s="26" t="s">
        <v>52</v>
      </c>
      <c r="AG3" s="30" t="s">
        <v>51</v>
      </c>
      <c r="AH3" s="30" t="s">
        <v>52</v>
      </c>
      <c r="AI3" s="30" t="s">
        <v>51</v>
      </c>
      <c r="AJ3" s="30" t="s">
        <v>52</v>
      </c>
    </row>
    <row r="4" spans="1:36" x14ac:dyDescent="0.25">
      <c r="A4" s="12" t="s">
        <v>13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 s="4">
        <f>W4/B4</f>
        <v>5.2032260001200746E-4</v>
      </c>
      <c r="AD4" s="4">
        <f>Z4/E4</f>
        <v>5.1883679812211305E-4</v>
      </c>
      <c r="AE4" s="4">
        <f>(X4+Y4)/(C4+D4)</f>
        <v>8.8761673461127E-3</v>
      </c>
      <c r="AF4" s="4">
        <f>(AA4+AB4)/(F4+G4)</f>
        <v>9.4927916525175196E-3</v>
      </c>
      <c r="AG4" s="8">
        <f t="shared" ref="AG4:AG25" si="0">(Q4+W4)/B4</f>
        <v>1.3378944945866438</v>
      </c>
      <c r="AH4" s="8">
        <f t="shared" ref="AH4:AH25" si="1">(T4+Z4)/E4</f>
        <v>2.1815022088343299</v>
      </c>
      <c r="AI4" s="8">
        <f t="shared" ref="AI4:AI25" si="2">(R4+X4)/C4</f>
        <v>2.0532136351808479</v>
      </c>
      <c r="AJ4" s="8">
        <f t="shared" ref="AJ4:AJ25" si="3">(U4+V4+AA4+AB4)/(F4+G4)</f>
        <v>3.0793226931744515</v>
      </c>
    </row>
    <row r="5" spans="1:36" x14ac:dyDescent="0.25">
      <c r="A5" s="12" t="s">
        <v>14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f t="shared" ref="AC5:AC43" si="4">W5/B5</f>
        <v>0</v>
      </c>
      <c r="AD5" s="4">
        <f t="shared" ref="AD5:AD43" si="5">Z5/E5</f>
        <v>0</v>
      </c>
      <c r="AE5" s="4">
        <f t="shared" ref="AE5:AE43" si="6">(X5+Y5)/(C5+D5)</f>
        <v>0</v>
      </c>
      <c r="AF5" s="4">
        <f t="shared" ref="AF5:AF43" si="7">(AA5+AB5)/(F5+G5)</f>
        <v>0</v>
      </c>
      <c r="AG5" s="8">
        <f t="shared" si="0"/>
        <v>0.83448706250065552</v>
      </c>
      <c r="AH5" s="8">
        <f t="shared" si="1"/>
        <v>1.0513394445204542</v>
      </c>
      <c r="AI5" s="8">
        <f t="shared" si="2"/>
        <v>0.77812921961415382</v>
      </c>
      <c r="AJ5" s="8">
        <f t="shared" si="3"/>
        <v>1.2934140769794407</v>
      </c>
    </row>
    <row r="6" spans="1:36" x14ac:dyDescent="0.25">
      <c r="A6" s="12" t="s">
        <v>15</v>
      </c>
      <c r="B6" s="4">
        <v>44.539000000000001</v>
      </c>
      <c r="C6" s="4">
        <v>0</v>
      </c>
      <c r="D6" s="4">
        <v>0</v>
      </c>
      <c r="E6" s="4">
        <v>43.347999999999999</v>
      </c>
      <c r="F6" s="4">
        <v>0</v>
      </c>
      <c r="G6" s="4">
        <v>0</v>
      </c>
      <c r="H6" s="4"/>
      <c r="I6" s="4">
        <v>0.73</v>
      </c>
      <c r="J6" s="4"/>
      <c r="K6" s="4">
        <v>0.59</v>
      </c>
      <c r="L6" s="4"/>
      <c r="M6" s="4">
        <v>0.88</v>
      </c>
      <c r="N6" s="4"/>
      <c r="O6" s="4">
        <v>0.71</v>
      </c>
      <c r="P6" s="4"/>
      <c r="Q6" s="4">
        <v>32.47</v>
      </c>
      <c r="R6" s="4"/>
      <c r="S6" s="4"/>
      <c r="T6" s="4">
        <v>25.533000000000001</v>
      </c>
      <c r="U6" s="4"/>
      <c r="V6" s="4"/>
      <c r="W6" s="4">
        <v>7.8680000000000003</v>
      </c>
      <c r="X6" s="4"/>
      <c r="Y6" s="4"/>
      <c r="Z6" s="4">
        <v>5.8470000000000004</v>
      </c>
      <c r="AA6" s="4"/>
      <c r="AB6" s="4"/>
      <c r="AC6" s="4">
        <f t="shared" si="4"/>
        <v>0.17665416825703317</v>
      </c>
      <c r="AD6" s="4">
        <f t="shared" si="5"/>
        <v>0.13488511580695767</v>
      </c>
      <c r="AE6" s="4"/>
      <c r="AF6" s="4"/>
      <c r="AG6" s="8">
        <f t="shared" si="0"/>
        <v>0.90567816969397608</v>
      </c>
      <c r="AH6" s="8">
        <f t="shared" si="1"/>
        <v>0.72390883085724844</v>
      </c>
      <c r="AI6" s="8"/>
      <c r="AJ6" s="8"/>
    </row>
    <row r="7" spans="1:36" x14ac:dyDescent="0.25">
      <c r="A7" s="12" t="s">
        <v>50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>I7*1.2</f>
        <v>0.95910406086235145</v>
      </c>
      <c r="N7" s="8">
        <f>J7*1.2</f>
        <v>0.96185727023546108</v>
      </c>
      <c r="O7" s="8">
        <f>K7*1.2</f>
        <v>1.3192409751053764</v>
      </c>
      <c r="P7" s="8">
        <f>L7*1.2</f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 s="4">
        <f t="shared" si="4"/>
        <v>0</v>
      </c>
      <c r="AD7" s="4">
        <f t="shared" si="5"/>
        <v>0</v>
      </c>
      <c r="AE7" s="4">
        <f t="shared" si="6"/>
        <v>0</v>
      </c>
      <c r="AF7" s="4">
        <f t="shared" si="7"/>
        <v>0</v>
      </c>
      <c r="AG7" s="8">
        <f t="shared" si="0"/>
        <v>0.79925338405195956</v>
      </c>
      <c r="AH7" s="8">
        <f t="shared" si="1"/>
        <v>1.0993674792544803</v>
      </c>
      <c r="AI7" s="8">
        <f t="shared" si="2"/>
        <v>0.80154772519621764</v>
      </c>
      <c r="AJ7" s="8">
        <f t="shared" si="3"/>
        <v>1.6965011825839753</v>
      </c>
    </row>
    <row r="8" spans="1:36" x14ac:dyDescent="0.25">
      <c r="A8" s="12" t="s">
        <v>16</v>
      </c>
      <c r="B8" s="4">
        <v>21.403300000000002</v>
      </c>
      <c r="C8" s="4">
        <v>7.2202000000000002</v>
      </c>
      <c r="D8" s="4">
        <v>0</v>
      </c>
      <c r="E8" s="4">
        <v>20.667999999999999</v>
      </c>
      <c r="F8" s="4">
        <v>6.8114999999999997</v>
      </c>
      <c r="G8" s="4">
        <v>0</v>
      </c>
      <c r="H8" s="4"/>
      <c r="I8" s="4">
        <v>0.88</v>
      </c>
      <c r="J8" s="4">
        <v>1.05</v>
      </c>
      <c r="K8" s="4">
        <v>1.3</v>
      </c>
      <c r="L8" s="4">
        <v>1.56</v>
      </c>
      <c r="M8" s="4">
        <v>1.06</v>
      </c>
      <c r="N8" s="4">
        <v>1.26</v>
      </c>
      <c r="O8" s="4">
        <v>1.56</v>
      </c>
      <c r="P8" s="4">
        <v>1.87</v>
      </c>
      <c r="Q8" s="4">
        <v>18.835599999999999</v>
      </c>
      <c r="R8" s="4">
        <v>7.5952000000000002</v>
      </c>
      <c r="S8" s="4">
        <v>0</v>
      </c>
      <c r="T8" s="4">
        <v>26.8597</v>
      </c>
      <c r="U8" s="4">
        <v>10.6469</v>
      </c>
      <c r="V8" s="4">
        <v>0</v>
      </c>
      <c r="W8" s="4"/>
      <c r="X8" s="4"/>
      <c r="Y8" s="4"/>
      <c r="Z8" s="4"/>
      <c r="AA8" s="4"/>
      <c r="AB8" s="4"/>
      <c r="AC8" s="4">
        <f t="shared" si="4"/>
        <v>0</v>
      </c>
      <c r="AD8" s="4">
        <f t="shared" si="5"/>
        <v>0</v>
      </c>
      <c r="AE8" s="4">
        <f t="shared" si="6"/>
        <v>0</v>
      </c>
      <c r="AF8" s="4">
        <f t="shared" si="7"/>
        <v>0</v>
      </c>
      <c r="AG8" s="8">
        <f t="shared" si="0"/>
        <v>0.88003251834997398</v>
      </c>
      <c r="AH8" s="8">
        <f t="shared" si="1"/>
        <v>1.2995790594155217</v>
      </c>
      <c r="AI8" s="8">
        <f t="shared" si="2"/>
        <v>1.0519376194565246</v>
      </c>
      <c r="AJ8" s="8">
        <f t="shared" si="3"/>
        <v>1.5630771489392941</v>
      </c>
    </row>
    <row r="9" spans="1:36" x14ac:dyDescent="0.25">
      <c r="A9" s="12" t="s">
        <v>17</v>
      </c>
      <c r="B9" s="4">
        <v>12.874000000000001</v>
      </c>
      <c r="C9" s="4">
        <v>3.2320000000000002</v>
      </c>
      <c r="D9" s="4">
        <v>0</v>
      </c>
      <c r="E9" s="4">
        <v>12.874000000000001</v>
      </c>
      <c r="F9" s="4">
        <v>3.2320000000000002</v>
      </c>
      <c r="G9" s="4">
        <v>0</v>
      </c>
      <c r="H9" s="4">
        <v>44.454999999999998</v>
      </c>
      <c r="I9" s="4">
        <v>0.95</v>
      </c>
      <c r="J9" s="4">
        <v>0.95</v>
      </c>
      <c r="K9" s="4">
        <v>1.1299999999999999</v>
      </c>
      <c r="L9" s="17">
        <v>0</v>
      </c>
      <c r="M9" s="4">
        <v>1.1399999999999999</v>
      </c>
      <c r="N9" s="4">
        <v>1.1399999999999999</v>
      </c>
      <c r="O9" s="4">
        <v>1.36</v>
      </c>
      <c r="P9" s="17">
        <v>0</v>
      </c>
      <c r="Q9" s="4">
        <v>9.3949999999999996</v>
      </c>
      <c r="R9" s="4">
        <v>2.911</v>
      </c>
      <c r="S9" s="4">
        <v>0</v>
      </c>
      <c r="T9" s="4">
        <v>15.593999999999999</v>
      </c>
      <c r="U9" s="4">
        <v>3.556</v>
      </c>
      <c r="V9" s="17">
        <v>9.2550000000000008</v>
      </c>
      <c r="W9" s="4"/>
      <c r="X9" s="4"/>
      <c r="Y9" s="4"/>
      <c r="Z9" s="4"/>
      <c r="AA9" s="4"/>
      <c r="AB9" s="4"/>
      <c r="AC9" s="4">
        <f t="shared" si="4"/>
        <v>0</v>
      </c>
      <c r="AD9" s="4">
        <f t="shared" si="5"/>
        <v>0</v>
      </c>
      <c r="AE9" s="4">
        <f t="shared" si="6"/>
        <v>0</v>
      </c>
      <c r="AF9" s="4">
        <f t="shared" si="7"/>
        <v>0</v>
      </c>
      <c r="AG9" s="8">
        <f t="shared" si="0"/>
        <v>0.72976541867329492</v>
      </c>
      <c r="AH9" s="8">
        <f t="shared" si="1"/>
        <v>1.2112785459064781</v>
      </c>
      <c r="AI9" s="8">
        <f t="shared" si="2"/>
        <v>0.90068069306930687</v>
      </c>
      <c r="AJ9" s="8">
        <f t="shared" si="3"/>
        <v>3.9637995049504946</v>
      </c>
    </row>
    <row r="10" spans="1:36" x14ac:dyDescent="0.25">
      <c r="A10" s="12" t="s">
        <v>18</v>
      </c>
      <c r="B10" s="4">
        <v>920.88</v>
      </c>
      <c r="C10" s="4">
        <v>139.12299999999999</v>
      </c>
      <c r="D10" s="4">
        <v>0</v>
      </c>
      <c r="E10" s="4">
        <v>810.15499999999997</v>
      </c>
      <c r="F10" s="4">
        <v>138.42400000000001</v>
      </c>
      <c r="G10" s="4">
        <v>0</v>
      </c>
      <c r="H10" s="4"/>
      <c r="I10" s="4">
        <v>0.61</v>
      </c>
      <c r="J10" s="4">
        <v>0.71</v>
      </c>
      <c r="K10" s="4">
        <v>0.8</v>
      </c>
      <c r="L10" s="4">
        <v>0.84</v>
      </c>
      <c r="M10" s="4">
        <v>0.73199999999999998</v>
      </c>
      <c r="N10" s="4">
        <v>0.85199999999999998</v>
      </c>
      <c r="O10" s="4">
        <v>0.96</v>
      </c>
      <c r="P10" s="4">
        <v>1.008</v>
      </c>
      <c r="Q10" s="4">
        <v>559.827</v>
      </c>
      <c r="R10" s="4">
        <v>99.11</v>
      </c>
      <c r="S10" s="4">
        <v>0</v>
      </c>
      <c r="T10" s="4">
        <v>644.548</v>
      </c>
      <c r="U10" s="4">
        <v>116.55200000000001</v>
      </c>
      <c r="V10" s="4">
        <v>0</v>
      </c>
      <c r="W10" s="4">
        <v>10.1</v>
      </c>
      <c r="X10" s="4">
        <v>14.377000000000001</v>
      </c>
      <c r="Y10" s="4">
        <v>0</v>
      </c>
      <c r="Z10" s="4">
        <v>0</v>
      </c>
      <c r="AA10" s="4">
        <v>0</v>
      </c>
      <c r="AB10" s="4">
        <v>0</v>
      </c>
      <c r="AC10" s="4">
        <f t="shared" si="4"/>
        <v>1.0967769959169489E-2</v>
      </c>
      <c r="AD10" s="4">
        <f t="shared" si="5"/>
        <v>0</v>
      </c>
      <c r="AE10" s="4">
        <f t="shared" si="6"/>
        <v>0.10334020974245813</v>
      </c>
      <c r="AF10" s="4">
        <f t="shared" si="7"/>
        <v>0</v>
      </c>
      <c r="AG10" s="8">
        <f t="shared" si="0"/>
        <v>0.61889388411085056</v>
      </c>
      <c r="AH10" s="8">
        <f t="shared" si="1"/>
        <v>0.79558602983379723</v>
      </c>
      <c r="AI10" s="8">
        <f t="shared" si="2"/>
        <v>0.81573140314685566</v>
      </c>
      <c r="AJ10" s="8">
        <f t="shared" si="3"/>
        <v>0.84199271802577591</v>
      </c>
    </row>
    <row r="11" spans="1:36" x14ac:dyDescent="0.25">
      <c r="A11" s="12" t="s">
        <v>19</v>
      </c>
      <c r="B11" s="4">
        <v>60.89</v>
      </c>
      <c r="C11" s="4">
        <v>19.367999999999999</v>
      </c>
      <c r="D11" s="4">
        <v>6.8000000000000005E-2</v>
      </c>
      <c r="E11" s="4">
        <v>60.308999999999997</v>
      </c>
      <c r="F11" s="4">
        <v>23.094000000000001</v>
      </c>
      <c r="G11" s="4">
        <v>3.5999999999999997E-2</v>
      </c>
      <c r="H11" s="4">
        <v>9.99</v>
      </c>
      <c r="I11" s="4">
        <v>0.98</v>
      </c>
      <c r="J11" s="4">
        <v>0.98</v>
      </c>
      <c r="K11" s="4">
        <v>1.3</v>
      </c>
      <c r="L11" s="4">
        <v>1.3</v>
      </c>
      <c r="M11" s="4">
        <v>1.1759999999999999</v>
      </c>
      <c r="N11" s="4">
        <v>1.1759999999999999</v>
      </c>
      <c r="O11" s="4">
        <v>1.56</v>
      </c>
      <c r="P11" s="4">
        <v>1.56</v>
      </c>
      <c r="Q11" s="4">
        <v>59.665999999999997</v>
      </c>
      <c r="R11" s="4">
        <v>18.995000000000001</v>
      </c>
      <c r="S11" s="4">
        <v>6.7000000000000004E-2</v>
      </c>
      <c r="T11" s="4">
        <v>78.400999999999996</v>
      </c>
      <c r="U11" s="4">
        <v>40.485999999999997</v>
      </c>
      <c r="V11" s="4">
        <v>4.7E-2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f t="shared" si="4"/>
        <v>0</v>
      </c>
      <c r="AD11" s="4">
        <f t="shared" si="5"/>
        <v>0</v>
      </c>
      <c r="AE11" s="4">
        <f t="shared" si="6"/>
        <v>0</v>
      </c>
      <c r="AF11" s="4">
        <f t="shared" si="7"/>
        <v>0</v>
      </c>
      <c r="AG11" s="8">
        <f t="shared" si="0"/>
        <v>0.97989817704056492</v>
      </c>
      <c r="AH11" s="8">
        <f t="shared" si="1"/>
        <v>1.299988393108823</v>
      </c>
      <c r="AI11" s="8">
        <f t="shared" si="2"/>
        <v>0.98074142916150364</v>
      </c>
      <c r="AJ11" s="8">
        <f t="shared" si="3"/>
        <v>1.7523994811932551</v>
      </c>
    </row>
    <row r="12" spans="1:36" x14ac:dyDescent="0.25">
      <c r="A12" s="12" t="s">
        <v>20</v>
      </c>
      <c r="B12" s="4">
        <v>36.872999999999998</v>
      </c>
      <c r="C12" s="4">
        <v>11.788</v>
      </c>
      <c r="D12" s="4">
        <v>0</v>
      </c>
      <c r="E12" s="4">
        <v>36.313000000000002</v>
      </c>
      <c r="F12" s="4">
        <v>7.87</v>
      </c>
      <c r="G12" s="4">
        <v>0</v>
      </c>
      <c r="H12" s="4"/>
      <c r="I12" s="4">
        <v>0.8</v>
      </c>
      <c r="J12" s="4">
        <v>0.8</v>
      </c>
      <c r="K12" s="4">
        <v>1.6</v>
      </c>
      <c r="L12" s="4">
        <v>1.6</v>
      </c>
      <c r="M12" s="4">
        <v>0.96</v>
      </c>
      <c r="N12" s="4">
        <v>0.96</v>
      </c>
      <c r="O12" s="4">
        <v>1.92</v>
      </c>
      <c r="P12" s="4">
        <v>1.92</v>
      </c>
      <c r="Q12" s="4">
        <v>25.811</v>
      </c>
      <c r="R12" s="4">
        <v>8.2520000000000007</v>
      </c>
      <c r="S12" s="4">
        <v>0</v>
      </c>
      <c r="T12" s="4">
        <v>53.38</v>
      </c>
      <c r="U12" s="4">
        <v>11.569000000000001</v>
      </c>
      <c r="V12" s="4"/>
      <c r="W12" s="4"/>
      <c r="X12" s="4"/>
      <c r="Y12" s="4"/>
      <c r="Z12" s="4"/>
      <c r="AA12" s="4"/>
      <c r="AB12" s="4"/>
      <c r="AC12" s="4">
        <f t="shared" si="4"/>
        <v>0</v>
      </c>
      <c r="AD12" s="4">
        <f t="shared" si="5"/>
        <v>0</v>
      </c>
      <c r="AE12" s="4">
        <f t="shared" si="6"/>
        <v>0</v>
      </c>
      <c r="AF12" s="4">
        <f t="shared" si="7"/>
        <v>0</v>
      </c>
      <c r="AG12" s="8">
        <f t="shared" si="0"/>
        <v>0.69999728798850114</v>
      </c>
      <c r="AH12" s="8">
        <f t="shared" si="1"/>
        <v>1.4699969707818137</v>
      </c>
      <c r="AI12" s="8">
        <f t="shared" si="2"/>
        <v>0.70003393281303028</v>
      </c>
      <c r="AJ12" s="8">
        <f t="shared" si="3"/>
        <v>1.470012706480305</v>
      </c>
    </row>
    <row r="13" spans="1:36" x14ac:dyDescent="0.25">
      <c r="A13" s="12" t="s">
        <v>54</v>
      </c>
      <c r="B13" s="4">
        <v>46.732999999999997</v>
      </c>
      <c r="C13" s="4">
        <v>23.170999999999999</v>
      </c>
      <c r="D13" s="4">
        <v>0</v>
      </c>
      <c r="E13" s="4">
        <v>42.805</v>
      </c>
      <c r="F13" s="4">
        <v>17.260000000000002</v>
      </c>
      <c r="G13" s="4">
        <v>0</v>
      </c>
      <c r="H13" s="4"/>
      <c r="I13" s="4">
        <v>1.1499999999999999</v>
      </c>
      <c r="J13" s="4">
        <v>1.21</v>
      </c>
      <c r="K13" s="4">
        <v>1.3</v>
      </c>
      <c r="L13" s="4">
        <v>1.33</v>
      </c>
      <c r="M13" s="4">
        <v>1.38</v>
      </c>
      <c r="N13" s="4">
        <v>1.45</v>
      </c>
      <c r="O13" s="4">
        <v>1.56</v>
      </c>
      <c r="P13" s="4">
        <v>1.5960000000000001</v>
      </c>
      <c r="Q13" s="4">
        <v>53.838000000000001</v>
      </c>
      <c r="R13" s="4">
        <v>28.036000000000001</v>
      </c>
      <c r="S13" s="4">
        <v>0</v>
      </c>
      <c r="T13" s="4">
        <v>55.718000000000004</v>
      </c>
      <c r="U13" s="4">
        <v>22.933</v>
      </c>
      <c r="V13" s="4">
        <v>0</v>
      </c>
      <c r="W13" s="4"/>
      <c r="X13" s="4"/>
      <c r="Y13" s="4"/>
      <c r="Z13" s="4"/>
      <c r="AA13" s="4"/>
      <c r="AB13" s="4"/>
      <c r="AC13" s="4">
        <f t="shared" si="4"/>
        <v>0</v>
      </c>
      <c r="AD13" s="4">
        <f t="shared" si="5"/>
        <v>0</v>
      </c>
      <c r="AE13" s="4">
        <f t="shared" si="6"/>
        <v>0</v>
      </c>
      <c r="AF13" s="4">
        <f t="shared" si="7"/>
        <v>0</v>
      </c>
      <c r="AG13" s="8">
        <f t="shared" si="0"/>
        <v>1.1520338946782789</v>
      </c>
      <c r="AH13" s="8">
        <f t="shared" si="1"/>
        <v>1.3016703656114941</v>
      </c>
      <c r="AI13" s="8">
        <f t="shared" si="2"/>
        <v>1.2099607267705321</v>
      </c>
      <c r="AJ13" s="8">
        <f t="shared" si="3"/>
        <v>1.3286790266512165</v>
      </c>
    </row>
    <row r="14" spans="1:36" x14ac:dyDescent="0.25">
      <c r="A14" s="12" t="s">
        <v>21</v>
      </c>
      <c r="B14" s="4">
        <v>133.16900000000001</v>
      </c>
      <c r="C14" s="4">
        <v>34.134999999999998</v>
      </c>
      <c r="D14" s="4">
        <v>0</v>
      </c>
      <c r="E14" s="4">
        <v>130.85900000000001</v>
      </c>
      <c r="F14" s="4">
        <v>56.753</v>
      </c>
      <c r="G14" s="4"/>
      <c r="H14" s="4">
        <v>4.6150000000000002</v>
      </c>
      <c r="I14" s="4">
        <v>0.88</v>
      </c>
      <c r="J14" s="4">
        <v>0.88</v>
      </c>
      <c r="K14" s="4">
        <v>0.91</v>
      </c>
      <c r="L14" s="4">
        <v>0.91</v>
      </c>
      <c r="M14" s="4">
        <v>1.06</v>
      </c>
      <c r="N14" s="4">
        <v>1.06</v>
      </c>
      <c r="O14" s="4">
        <v>1.0900000000000001</v>
      </c>
      <c r="P14" s="4">
        <v>1.0900000000000001</v>
      </c>
      <c r="Q14" s="4">
        <v>117.18899999999999</v>
      </c>
      <c r="R14" s="4">
        <v>30.039000000000001</v>
      </c>
      <c r="S14" s="4">
        <v>0</v>
      </c>
      <c r="T14" s="4">
        <v>119.07899999999999</v>
      </c>
      <c r="U14" s="4">
        <v>51.646000000000001</v>
      </c>
      <c r="V14" s="4">
        <v>0</v>
      </c>
      <c r="W14" s="4">
        <v>15.78</v>
      </c>
      <c r="X14" s="4">
        <v>2.6871999999999998</v>
      </c>
      <c r="Y14" s="4">
        <v>0</v>
      </c>
      <c r="Z14" s="4">
        <v>15.5496</v>
      </c>
      <c r="AA14" s="4">
        <v>3.7191999999999998</v>
      </c>
      <c r="AB14" s="4"/>
      <c r="AC14" s="4">
        <f t="shared" si="4"/>
        <v>0.11849604637715984</v>
      </c>
      <c r="AD14" s="4">
        <f t="shared" si="5"/>
        <v>0.11882713454940048</v>
      </c>
      <c r="AE14" s="4">
        <f t="shared" si="6"/>
        <v>7.8722718617255022E-2</v>
      </c>
      <c r="AF14" s="4">
        <f t="shared" si="7"/>
        <v>6.5533099571828804E-2</v>
      </c>
      <c r="AG14" s="8">
        <f t="shared" si="0"/>
        <v>0.99849814896860367</v>
      </c>
      <c r="AH14" s="8">
        <f t="shared" si="1"/>
        <v>1.0288065780725819</v>
      </c>
      <c r="AI14" s="8">
        <f t="shared" si="2"/>
        <v>0.95872857770616671</v>
      </c>
      <c r="AJ14" s="8">
        <f t="shared" si="3"/>
        <v>0.97554666713653904</v>
      </c>
    </row>
    <row r="15" spans="1:36" x14ac:dyDescent="0.25">
      <c r="A15" s="12" t="s">
        <v>22</v>
      </c>
      <c r="B15" s="4">
        <v>48.48</v>
      </c>
      <c r="C15" s="4">
        <v>6.8789999999999996</v>
      </c>
      <c r="D15" s="4">
        <v>7.4999999999999997E-2</v>
      </c>
      <c r="E15" s="4">
        <v>46.804000000000002</v>
      </c>
      <c r="F15" s="4">
        <v>4.7789999999999999</v>
      </c>
      <c r="G15" s="4"/>
      <c r="H15" s="4"/>
      <c r="I15" s="4">
        <v>1.1399999999999999</v>
      </c>
      <c r="J15" s="4">
        <v>1.68</v>
      </c>
      <c r="K15" s="4">
        <v>1.68</v>
      </c>
      <c r="L15" s="4">
        <v>2.71</v>
      </c>
      <c r="M15" s="4">
        <v>1.3680000000000001</v>
      </c>
      <c r="N15" s="4">
        <v>2.016</v>
      </c>
      <c r="O15" s="4">
        <v>2.016</v>
      </c>
      <c r="P15" s="4">
        <v>3.2519999999999998</v>
      </c>
      <c r="Q15" s="4">
        <v>55.267000000000003</v>
      </c>
      <c r="R15" s="4">
        <v>11.557</v>
      </c>
      <c r="S15" s="4">
        <v>0.126</v>
      </c>
      <c r="T15" s="4">
        <v>78.631</v>
      </c>
      <c r="U15" s="4">
        <v>12.951000000000001</v>
      </c>
      <c r="V15" s="4">
        <v>0</v>
      </c>
      <c r="W15" s="4">
        <v>7.694</v>
      </c>
      <c r="X15" s="4">
        <v>0.33</v>
      </c>
      <c r="Y15" s="4">
        <v>1.9E-2</v>
      </c>
      <c r="Z15" s="4">
        <v>0</v>
      </c>
      <c r="AA15" s="4">
        <v>0</v>
      </c>
      <c r="AB15" s="4">
        <v>0</v>
      </c>
      <c r="AC15" s="4">
        <f t="shared" si="4"/>
        <v>0.15870462046204623</v>
      </c>
      <c r="AD15" s="4">
        <f t="shared" si="5"/>
        <v>0</v>
      </c>
      <c r="AE15" s="4">
        <f t="shared" si="6"/>
        <v>5.0186942766752951E-2</v>
      </c>
      <c r="AF15" s="4">
        <f t="shared" si="7"/>
        <v>0</v>
      </c>
      <c r="AG15" s="8">
        <f t="shared" si="0"/>
        <v>1.2987004950495051</v>
      </c>
      <c r="AH15" s="8">
        <f t="shared" si="1"/>
        <v>1.6800059823946671</v>
      </c>
      <c r="AI15" s="8">
        <f t="shared" si="2"/>
        <v>1.7280127925570579</v>
      </c>
      <c r="AJ15" s="8">
        <f t="shared" si="3"/>
        <v>2.7099811676082863</v>
      </c>
    </row>
    <row r="16" spans="1:36" x14ac:dyDescent="0.25">
      <c r="A16" s="12" t="s">
        <v>64</v>
      </c>
      <c r="B16" s="4">
        <v>87.013999999999996</v>
      </c>
      <c r="C16" s="4">
        <v>12.169</v>
      </c>
      <c r="D16" s="4">
        <v>1.71</v>
      </c>
      <c r="E16" s="4">
        <v>64.790999999999997</v>
      </c>
      <c r="F16" s="4">
        <v>11.026999999999999</v>
      </c>
      <c r="G16" s="4"/>
      <c r="H16" s="4">
        <v>23.187000000000001</v>
      </c>
      <c r="I16" s="4">
        <v>1.03</v>
      </c>
      <c r="J16" s="4">
        <v>0.84</v>
      </c>
      <c r="K16" s="4">
        <v>1.03</v>
      </c>
      <c r="L16" s="4">
        <v>0.84</v>
      </c>
      <c r="M16" s="4">
        <f>I16*1.2</f>
        <v>1.236</v>
      </c>
      <c r="N16" s="4">
        <f>J16*1.2</f>
        <v>1.008</v>
      </c>
      <c r="O16" s="4">
        <f>K16*1.2</f>
        <v>1.236</v>
      </c>
      <c r="P16" s="4">
        <f>L16*1.2</f>
        <v>1.008</v>
      </c>
      <c r="Q16" s="4">
        <v>38.466999999999999</v>
      </c>
      <c r="R16" s="4">
        <v>9.7439999999999998</v>
      </c>
      <c r="S16" s="4">
        <v>1.2010000000000001</v>
      </c>
      <c r="T16" s="4">
        <v>64.619</v>
      </c>
      <c r="U16" s="4">
        <v>8.7319999999999993</v>
      </c>
      <c r="V16" s="4"/>
      <c r="W16" s="4">
        <v>6.0579999999999998</v>
      </c>
      <c r="X16" s="4">
        <v>0.90500000000000003</v>
      </c>
      <c r="Y16" s="4">
        <v>0.02</v>
      </c>
      <c r="Z16" s="4">
        <v>2.2970000000000002</v>
      </c>
      <c r="AA16" s="4"/>
      <c r="AB16" s="4"/>
      <c r="AC16" s="4">
        <f t="shared" si="4"/>
        <v>6.9620980531868437E-2</v>
      </c>
      <c r="AD16" s="4">
        <f t="shared" si="5"/>
        <v>3.5452454816255349E-2</v>
      </c>
      <c r="AE16" s="4">
        <f t="shared" si="6"/>
        <v>6.6647452986526398E-2</v>
      </c>
      <c r="AF16" s="4">
        <f t="shared" si="7"/>
        <v>0</v>
      </c>
      <c r="AG16" s="8">
        <f t="shared" si="0"/>
        <v>0.51169926678465538</v>
      </c>
      <c r="AH16" s="8">
        <f t="shared" si="1"/>
        <v>1.0327977651216991</v>
      </c>
      <c r="AI16" s="8">
        <f t="shared" si="2"/>
        <v>0.87509244802366659</v>
      </c>
      <c r="AJ16" s="8">
        <f t="shared" si="3"/>
        <v>0.79187448988845555</v>
      </c>
    </row>
    <row r="17" spans="1:36" x14ac:dyDescent="0.25">
      <c r="A17" s="12" t="s">
        <v>24</v>
      </c>
      <c r="B17" s="4">
        <v>43.003</v>
      </c>
      <c r="C17" s="4">
        <v>30.690999999999999</v>
      </c>
      <c r="D17" s="4">
        <v>0</v>
      </c>
      <c r="E17" s="4">
        <v>35.256</v>
      </c>
      <c r="F17" s="4">
        <v>29.937000000000001</v>
      </c>
      <c r="G17" s="4">
        <v>0</v>
      </c>
      <c r="H17" s="4"/>
      <c r="I17" s="4">
        <v>0.88</v>
      </c>
      <c r="J17" s="4">
        <v>1.06</v>
      </c>
      <c r="K17" s="4">
        <v>1.64</v>
      </c>
      <c r="L17" s="4">
        <v>1.97</v>
      </c>
      <c r="M17" s="4">
        <v>1.06</v>
      </c>
      <c r="N17" s="4">
        <v>1.27</v>
      </c>
      <c r="O17" s="4">
        <v>1.97</v>
      </c>
      <c r="P17" s="4">
        <v>2.36</v>
      </c>
      <c r="Q17" s="4">
        <v>37.817999999999998</v>
      </c>
      <c r="R17" s="4">
        <v>32.036999999999999</v>
      </c>
      <c r="S17" s="4">
        <v>0</v>
      </c>
      <c r="T17" s="4">
        <v>57.792999999999999</v>
      </c>
      <c r="U17" s="4">
        <v>56.536999999999999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f t="shared" si="4"/>
        <v>0</v>
      </c>
      <c r="AD17" s="4">
        <f t="shared" si="5"/>
        <v>0</v>
      </c>
      <c r="AE17" s="4">
        <f t="shared" si="6"/>
        <v>0</v>
      </c>
      <c r="AF17" s="4">
        <f t="shared" si="7"/>
        <v>0</v>
      </c>
      <c r="AG17" s="8">
        <f t="shared" si="0"/>
        <v>0.87942701671976364</v>
      </c>
      <c r="AH17" s="8">
        <f t="shared" si="1"/>
        <v>1.639238711141366</v>
      </c>
      <c r="AI17" s="8">
        <f t="shared" si="2"/>
        <v>1.0438565051643804</v>
      </c>
      <c r="AJ17" s="8">
        <f t="shared" si="3"/>
        <v>1.8885325850953669</v>
      </c>
    </row>
    <row r="18" spans="1:36" x14ac:dyDescent="0.25">
      <c r="A18" s="12" t="s">
        <v>25</v>
      </c>
      <c r="B18" s="4">
        <v>41.515999999999998</v>
      </c>
      <c r="C18" s="4">
        <v>14.92</v>
      </c>
      <c r="D18" s="4">
        <v>0</v>
      </c>
      <c r="E18" s="4">
        <v>38.89</v>
      </c>
      <c r="F18" s="4">
        <v>13.564</v>
      </c>
      <c r="G18" s="4">
        <v>0</v>
      </c>
      <c r="H18" s="4"/>
      <c r="I18" s="4">
        <v>1</v>
      </c>
      <c r="J18" s="4">
        <v>1</v>
      </c>
      <c r="K18" s="4">
        <v>2.08</v>
      </c>
      <c r="L18" s="4">
        <v>2.08</v>
      </c>
      <c r="M18" s="4">
        <v>1.2</v>
      </c>
      <c r="N18" s="4">
        <v>1.2</v>
      </c>
      <c r="O18" s="4">
        <v>2.496</v>
      </c>
      <c r="P18" s="4">
        <v>2.496</v>
      </c>
      <c r="Q18" s="4">
        <v>40.279000000000003</v>
      </c>
      <c r="R18" s="4">
        <v>14.988</v>
      </c>
      <c r="S18" s="4">
        <v>0</v>
      </c>
      <c r="T18" s="4">
        <v>80.891000000000005</v>
      </c>
      <c r="U18" s="4">
        <v>28.213000000000001</v>
      </c>
      <c r="V18" s="4">
        <v>0</v>
      </c>
      <c r="W18" s="4">
        <v>4.5049999999999999</v>
      </c>
      <c r="X18" s="4">
        <v>1.718</v>
      </c>
      <c r="Y18" s="4">
        <v>0</v>
      </c>
      <c r="Z18" s="4">
        <v>6.2770000000000001</v>
      </c>
      <c r="AA18" s="4">
        <v>2.1869999999999998</v>
      </c>
      <c r="AB18" s="4">
        <v>0</v>
      </c>
      <c r="AC18" s="4">
        <f t="shared" si="4"/>
        <v>0.1085123807688602</v>
      </c>
      <c r="AD18" s="4">
        <f t="shared" si="5"/>
        <v>0.16140395988686038</v>
      </c>
      <c r="AE18" s="4">
        <f t="shared" si="6"/>
        <v>0.11514745308310992</v>
      </c>
      <c r="AF18" s="4">
        <f t="shared" si="7"/>
        <v>0.16123562370982009</v>
      </c>
      <c r="AG18" s="8">
        <f t="shared" si="0"/>
        <v>1.0787166393679548</v>
      </c>
      <c r="AH18" s="8">
        <f t="shared" si="1"/>
        <v>2.2413988171766523</v>
      </c>
      <c r="AI18" s="8">
        <f t="shared" si="2"/>
        <v>1.11970509383378</v>
      </c>
      <c r="AJ18" s="8">
        <f t="shared" si="3"/>
        <v>2.2412267767620171</v>
      </c>
    </row>
    <row r="19" spans="1:36" hidden="1" x14ac:dyDescent="0.25">
      <c r="A19" s="12" t="s">
        <v>26</v>
      </c>
      <c r="B19" s="4" t="s">
        <v>63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8"/>
      <c r="AH19" s="8"/>
      <c r="AI19" s="8"/>
      <c r="AJ19" s="8"/>
    </row>
    <row r="20" spans="1:36" x14ac:dyDescent="0.25">
      <c r="A20" s="9" t="s">
        <v>53</v>
      </c>
      <c r="B20" s="4">
        <v>197.55199999999999</v>
      </c>
      <c r="C20" s="4">
        <v>138.773</v>
      </c>
      <c r="D20" s="4">
        <v>0</v>
      </c>
      <c r="E20" s="4">
        <v>197.649</v>
      </c>
      <c r="F20" s="4">
        <v>184.97</v>
      </c>
      <c r="G20" s="4">
        <v>0</v>
      </c>
      <c r="H20" s="4"/>
      <c r="I20" s="7">
        <f>Q20/B20</f>
        <v>0.87777395318700902</v>
      </c>
      <c r="J20" s="7">
        <f>R20/C20</f>
        <v>0.94025494872921966</v>
      </c>
      <c r="K20" s="7">
        <f>T20/E20</f>
        <v>1.6651235270605973</v>
      </c>
      <c r="L20" s="7">
        <f>U20/F20</f>
        <v>2.1628588419743742</v>
      </c>
      <c r="M20" s="8">
        <f>I20*1.2</f>
        <v>1.0533287438244108</v>
      </c>
      <c r="N20" s="8">
        <f>J20*1.2</f>
        <v>1.1283059384750636</v>
      </c>
      <c r="O20" s="8">
        <f>K20*1.2</f>
        <v>1.9981482324727167</v>
      </c>
      <c r="P20" s="8">
        <f>L20*1.2</f>
        <v>2.5954306103692488</v>
      </c>
      <c r="Q20" s="4">
        <v>173.40600000000001</v>
      </c>
      <c r="R20" s="4">
        <v>130.482</v>
      </c>
      <c r="S20" s="4">
        <v>0</v>
      </c>
      <c r="T20" s="4">
        <v>329.11</v>
      </c>
      <c r="U20" s="4">
        <v>400.06400000000002</v>
      </c>
      <c r="V20" s="4">
        <v>0</v>
      </c>
      <c r="W20" s="4">
        <v>1.169</v>
      </c>
      <c r="X20" s="4">
        <v>0.20300000000000001</v>
      </c>
      <c r="Y20" s="4">
        <v>0</v>
      </c>
      <c r="Z20" s="4">
        <v>1.1639999999999999</v>
      </c>
      <c r="AA20" s="4">
        <v>0.17499999999999999</v>
      </c>
      <c r="AB20" s="4"/>
      <c r="AC20" s="4">
        <f t="shared" si="4"/>
        <v>5.9174293350611491E-3</v>
      </c>
      <c r="AD20" s="4">
        <f t="shared" si="5"/>
        <v>5.889227873654812E-3</v>
      </c>
      <c r="AE20" s="4">
        <f t="shared" si="6"/>
        <v>1.4628205774898577E-3</v>
      </c>
      <c r="AF20" s="4">
        <f t="shared" si="7"/>
        <v>9.4609936746499425E-4</v>
      </c>
      <c r="AG20" s="8">
        <f t="shared" si="0"/>
        <v>0.88369138252207025</v>
      </c>
      <c r="AH20" s="8">
        <f t="shared" si="1"/>
        <v>1.6710127549342522</v>
      </c>
      <c r="AI20" s="8">
        <f t="shared" si="2"/>
        <v>0.94171776930670958</v>
      </c>
      <c r="AJ20" s="8">
        <f t="shared" si="3"/>
        <v>2.1638049413418394</v>
      </c>
    </row>
    <row r="21" spans="1:36" x14ac:dyDescent="0.25">
      <c r="A21" s="12" t="s">
        <v>27</v>
      </c>
      <c r="B21" s="4">
        <v>27.053999999999998</v>
      </c>
      <c r="C21" s="4">
        <v>8.9260000000000002</v>
      </c>
      <c r="D21" s="4">
        <v>0</v>
      </c>
      <c r="E21" s="4">
        <v>24.202999999999999</v>
      </c>
      <c r="F21" s="4">
        <v>3.0680000000000001</v>
      </c>
      <c r="G21" s="4">
        <v>0</v>
      </c>
      <c r="H21" s="4"/>
      <c r="I21" s="4">
        <v>0.8</v>
      </c>
      <c r="J21" s="4">
        <v>0.8</v>
      </c>
      <c r="K21" s="4">
        <v>1.1399999999999999</v>
      </c>
      <c r="L21" s="4">
        <v>1.1399999999999999</v>
      </c>
      <c r="M21" s="4">
        <v>0.96</v>
      </c>
      <c r="N21" s="4">
        <v>0.96</v>
      </c>
      <c r="O21" s="4">
        <v>1.37</v>
      </c>
      <c r="P21" s="4">
        <v>1.37</v>
      </c>
      <c r="Q21" s="4">
        <v>20.622</v>
      </c>
      <c r="R21" s="4">
        <v>8.1769999999999996</v>
      </c>
      <c r="S21" s="4">
        <v>0</v>
      </c>
      <c r="T21" s="4">
        <v>26.148</v>
      </c>
      <c r="U21" s="4">
        <v>4.976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f t="shared" si="4"/>
        <v>0</v>
      </c>
      <c r="AD21" s="4">
        <f t="shared" si="5"/>
        <v>0</v>
      </c>
      <c r="AE21" s="4">
        <f t="shared" si="6"/>
        <v>0</v>
      </c>
      <c r="AF21" s="4">
        <f t="shared" si="7"/>
        <v>0</v>
      </c>
      <c r="AG21" s="8">
        <f t="shared" si="0"/>
        <v>0.76225327123530717</v>
      </c>
      <c r="AH21" s="8">
        <f t="shared" si="1"/>
        <v>1.0803619386026526</v>
      </c>
      <c r="AI21" s="8">
        <f t="shared" si="2"/>
        <v>0.9160878332959892</v>
      </c>
      <c r="AJ21" s="8">
        <f t="shared" si="3"/>
        <v>1.621903520208605</v>
      </c>
    </row>
    <row r="22" spans="1:36" x14ac:dyDescent="0.25">
      <c r="A22" s="12" t="s">
        <v>28</v>
      </c>
      <c r="B22" s="4">
        <v>86.745000000000005</v>
      </c>
      <c r="C22" s="4">
        <v>30.204999999999998</v>
      </c>
      <c r="D22" s="4">
        <v>1.0680000000000001</v>
      </c>
      <c r="E22" s="4">
        <v>75.878</v>
      </c>
      <c r="F22" s="4">
        <v>31.818999999999999</v>
      </c>
      <c r="G22" s="4">
        <v>0</v>
      </c>
      <c r="H22" s="4"/>
      <c r="I22" s="4">
        <v>1.1100000000000001</v>
      </c>
      <c r="J22" s="4">
        <v>1.1100000000000001</v>
      </c>
      <c r="K22" s="4">
        <v>1.42</v>
      </c>
      <c r="L22" s="4">
        <v>1.42</v>
      </c>
      <c r="M22" s="4">
        <v>1.3320000000000001</v>
      </c>
      <c r="N22" s="4">
        <v>1.3320000000000001</v>
      </c>
      <c r="O22" s="4">
        <v>1.704</v>
      </c>
      <c r="P22" s="4">
        <v>1.704</v>
      </c>
      <c r="Q22" s="4">
        <v>94.081999999999994</v>
      </c>
      <c r="R22" s="4">
        <v>32.622</v>
      </c>
      <c r="S22" s="4">
        <v>1.151</v>
      </c>
      <c r="T22" s="4">
        <v>104.221</v>
      </c>
      <c r="U22" s="4">
        <v>43.646000000000001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f t="shared" si="4"/>
        <v>0</v>
      </c>
      <c r="AD22" s="4">
        <f t="shared" si="5"/>
        <v>0</v>
      </c>
      <c r="AE22" s="4">
        <f t="shared" si="6"/>
        <v>0</v>
      </c>
      <c r="AF22" s="4">
        <f t="shared" si="7"/>
        <v>0</v>
      </c>
      <c r="AG22" s="8">
        <f t="shared" si="0"/>
        <v>1.0845812438757276</v>
      </c>
      <c r="AH22" s="8">
        <f t="shared" si="1"/>
        <v>1.373533830622842</v>
      </c>
      <c r="AI22" s="8">
        <f t="shared" si="2"/>
        <v>1.080019864260884</v>
      </c>
      <c r="AJ22" s="8">
        <f t="shared" si="3"/>
        <v>1.3716961563845502</v>
      </c>
    </row>
    <row r="23" spans="1:36" x14ac:dyDescent="0.25">
      <c r="A23" s="12" t="s">
        <v>48</v>
      </c>
      <c r="B23" s="4">
        <v>135.065</v>
      </c>
      <c r="C23" s="4">
        <v>67.221999999999994</v>
      </c>
      <c r="D23" s="4">
        <v>0</v>
      </c>
      <c r="E23" s="4">
        <v>130.928</v>
      </c>
      <c r="F23" s="4">
        <v>56.436</v>
      </c>
      <c r="G23" s="4">
        <v>0</v>
      </c>
      <c r="H23" s="4">
        <v>469.06099999999998</v>
      </c>
      <c r="I23" s="4">
        <f>ROUND((Q23/B23),3)</f>
        <v>0.76200000000000001</v>
      </c>
      <c r="J23" s="4">
        <f>ROUND((R23/C23),3)</f>
        <v>0.76200000000000001</v>
      </c>
      <c r="K23" s="4">
        <f>ROUND((T23/E23),3)</f>
        <v>1.2130000000000001</v>
      </c>
      <c r="L23" s="4">
        <f>ROUND((U23/F23),3)</f>
        <v>1.698</v>
      </c>
      <c r="M23" s="7">
        <f>I23*1.2</f>
        <v>0.91439999999999999</v>
      </c>
      <c r="N23" s="7">
        <f>J23*1.2</f>
        <v>0.91439999999999999</v>
      </c>
      <c r="O23" s="7">
        <f>K23*1.2</f>
        <v>1.4556</v>
      </c>
      <c r="P23" s="7">
        <f>L23*1.2</f>
        <v>2.0375999999999999</v>
      </c>
      <c r="Q23" s="4">
        <v>102.863</v>
      </c>
      <c r="R23" s="4">
        <v>51.212000000000003</v>
      </c>
      <c r="S23" s="4">
        <v>0</v>
      </c>
      <c r="T23" s="4">
        <v>158.81100000000001</v>
      </c>
      <c r="U23" s="4">
        <v>95.831999999999994</v>
      </c>
      <c r="V23" s="4">
        <v>0</v>
      </c>
      <c r="W23" s="4">
        <v>14.339</v>
      </c>
      <c r="X23" s="4">
        <v>11.497</v>
      </c>
      <c r="Y23" s="4">
        <v>0</v>
      </c>
      <c r="Z23" s="4">
        <v>13.798</v>
      </c>
      <c r="AA23" s="4">
        <v>9.2140000000000004</v>
      </c>
      <c r="AB23" s="4">
        <v>0</v>
      </c>
      <c r="AC23" s="4">
        <f t="shared" si="4"/>
        <v>0.10616369895976012</v>
      </c>
      <c r="AD23" s="4">
        <f t="shared" si="5"/>
        <v>0.10538616644262495</v>
      </c>
      <c r="AE23" s="4">
        <f t="shared" si="6"/>
        <v>0.17103031745559491</v>
      </c>
      <c r="AF23" s="4">
        <f t="shared" si="7"/>
        <v>0.16326458289035367</v>
      </c>
      <c r="AG23" s="8">
        <f t="shared" si="0"/>
        <v>0.867745159737904</v>
      </c>
      <c r="AH23" s="8">
        <f t="shared" si="1"/>
        <v>1.3183505438103387</v>
      </c>
      <c r="AI23" s="8">
        <f t="shared" si="2"/>
        <v>0.93286424087352371</v>
      </c>
      <c r="AJ23" s="8">
        <f t="shared" si="3"/>
        <v>1.8613296477425756</v>
      </c>
    </row>
    <row r="24" spans="1:36" x14ac:dyDescent="0.25">
      <c r="A24" s="12" t="s">
        <v>76</v>
      </c>
      <c r="B24" s="4">
        <v>65.808000000000007</v>
      </c>
      <c r="C24" s="4">
        <v>30.744</v>
      </c>
      <c r="D24" s="4">
        <v>0</v>
      </c>
      <c r="E24" s="4">
        <v>62.63</v>
      </c>
      <c r="F24" s="4">
        <v>20.655000000000001</v>
      </c>
      <c r="G24" s="4"/>
      <c r="H24" s="4"/>
      <c r="I24" s="4">
        <v>0.89</v>
      </c>
      <c r="J24" s="4">
        <v>1.28</v>
      </c>
      <c r="K24" s="4">
        <v>0.89</v>
      </c>
      <c r="L24" s="4">
        <v>1.28</v>
      </c>
      <c r="M24" s="4">
        <v>1.0680000000000001</v>
      </c>
      <c r="N24" s="4">
        <v>1.536</v>
      </c>
      <c r="O24" s="4">
        <v>1.0680000000000001</v>
      </c>
      <c r="P24" s="4">
        <v>1.536</v>
      </c>
      <c r="Q24" s="4">
        <v>58.569000000000003</v>
      </c>
      <c r="R24" s="4">
        <v>39.351999999999997</v>
      </c>
      <c r="S24" s="4">
        <v>0</v>
      </c>
      <c r="T24" s="4">
        <v>56.006</v>
      </c>
      <c r="U24" s="4">
        <v>30.353000000000002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f t="shared" si="4"/>
        <v>0</v>
      </c>
      <c r="AD24" s="4">
        <f t="shared" si="5"/>
        <v>0</v>
      </c>
      <c r="AE24" s="4">
        <f t="shared" si="6"/>
        <v>0</v>
      </c>
      <c r="AF24" s="4">
        <f t="shared" si="7"/>
        <v>0</v>
      </c>
      <c r="AG24" s="8">
        <f t="shared" si="0"/>
        <v>0.88999817651349378</v>
      </c>
      <c r="AH24" s="8">
        <f t="shared" si="1"/>
        <v>0.8942359891425834</v>
      </c>
      <c r="AI24" s="8">
        <f t="shared" si="2"/>
        <v>1.2799895914650012</v>
      </c>
      <c r="AJ24" s="8">
        <f t="shared" si="3"/>
        <v>1.469523117889131</v>
      </c>
    </row>
    <row r="25" spans="1:36" x14ac:dyDescent="0.25">
      <c r="A25" s="12" t="s">
        <v>75</v>
      </c>
      <c r="B25" s="4">
        <v>583.51300000000003</v>
      </c>
      <c r="C25" s="4">
        <v>489.33699999999999</v>
      </c>
      <c r="D25" s="4">
        <v>0</v>
      </c>
      <c r="E25" s="4">
        <v>571.53099999999995</v>
      </c>
      <c r="F25" s="4">
        <v>513.67399999999998</v>
      </c>
      <c r="G25" s="4">
        <v>0</v>
      </c>
      <c r="H25" s="4"/>
      <c r="I25" s="4">
        <v>0.75</v>
      </c>
      <c r="J25" s="4">
        <v>0.75</v>
      </c>
      <c r="K25" s="4">
        <v>1.24</v>
      </c>
      <c r="L25" s="4">
        <v>1.24</v>
      </c>
      <c r="M25" s="4">
        <v>0.9</v>
      </c>
      <c r="N25" s="4">
        <v>0.9</v>
      </c>
      <c r="O25" s="4">
        <v>1.49</v>
      </c>
      <c r="P25" s="4">
        <v>1.49</v>
      </c>
      <c r="Q25" s="4">
        <v>441.22699999999998</v>
      </c>
      <c r="R25" s="4">
        <v>321.84500000000003</v>
      </c>
      <c r="S25" s="4">
        <v>0</v>
      </c>
      <c r="T25" s="4">
        <v>703.88400000000001</v>
      </c>
      <c r="U25" s="4">
        <v>570.30499999999995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f t="shared" si="4"/>
        <v>0</v>
      </c>
      <c r="AD25" s="4">
        <f t="shared" si="5"/>
        <v>0</v>
      </c>
      <c r="AE25" s="4">
        <f t="shared" si="6"/>
        <v>0</v>
      </c>
      <c r="AF25" s="4">
        <f t="shared" si="7"/>
        <v>0</v>
      </c>
      <c r="AG25" s="8">
        <f t="shared" si="0"/>
        <v>0.75615624673314896</v>
      </c>
      <c r="AH25" s="8">
        <f t="shared" si="1"/>
        <v>1.2315762399589876</v>
      </c>
      <c r="AI25" s="8">
        <f t="shared" si="2"/>
        <v>0.65771646125267458</v>
      </c>
      <c r="AJ25" s="8">
        <f t="shared" si="3"/>
        <v>1.1102469659745284</v>
      </c>
    </row>
    <row r="26" spans="1:36" x14ac:dyDescent="0.25">
      <c r="A26" s="12" t="s">
        <v>30</v>
      </c>
      <c r="B26" s="4">
        <v>34.863</v>
      </c>
      <c r="C26" s="4">
        <v>12.739000000000001</v>
      </c>
      <c r="D26" s="4">
        <v>0</v>
      </c>
      <c r="E26" s="4">
        <v>41.622</v>
      </c>
      <c r="F26" s="4">
        <v>103.999</v>
      </c>
      <c r="G26" s="4">
        <v>0</v>
      </c>
      <c r="H26" s="4"/>
      <c r="I26" s="4">
        <v>0.95</v>
      </c>
      <c r="J26" s="4">
        <v>1.05</v>
      </c>
      <c r="K26" s="4">
        <v>1.2</v>
      </c>
      <c r="L26" s="4">
        <v>1.35</v>
      </c>
      <c r="M26" s="4">
        <v>1.1399999999999999</v>
      </c>
      <c r="N26" s="4">
        <v>1.26</v>
      </c>
      <c r="O26" s="4">
        <v>1.44</v>
      </c>
      <c r="P26" s="4">
        <v>1.62</v>
      </c>
      <c r="Q26" s="4">
        <v>33.119</v>
      </c>
      <c r="R26" s="4">
        <v>13.375999999999999</v>
      </c>
      <c r="S26" s="4">
        <v>0</v>
      </c>
      <c r="T26" s="4">
        <v>49.945999999999998</v>
      </c>
      <c r="U26" s="4">
        <v>151.82400000000001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f t="shared" si="4"/>
        <v>0</v>
      </c>
      <c r="AD26" s="4">
        <f t="shared" si="5"/>
        <v>0</v>
      </c>
      <c r="AE26" s="4">
        <f t="shared" si="6"/>
        <v>0</v>
      </c>
      <c r="AF26" s="4">
        <f t="shared" si="7"/>
        <v>0</v>
      </c>
      <c r="AG26" s="8">
        <f>(Q26+W26)/B26</f>
        <v>0.94997561885093085</v>
      </c>
      <c r="AH26" s="8">
        <f>(T26+Z26)/E26</f>
        <v>1.199990389697756</v>
      </c>
      <c r="AI26" s="8">
        <f>(R26+X26)/C26</f>
        <v>1.0500039249548629</v>
      </c>
      <c r="AJ26" s="8">
        <f>(U26+V26+AA26+AB26)/(F26+G26)</f>
        <v>1.4598601909633748</v>
      </c>
    </row>
    <row r="27" spans="1:36" x14ac:dyDescent="0.25">
      <c r="A27" s="12" t="s">
        <v>31</v>
      </c>
      <c r="B27" s="4">
        <v>86.088999999999999</v>
      </c>
      <c r="C27" s="4">
        <v>29.715</v>
      </c>
      <c r="D27" s="4">
        <v>1.278</v>
      </c>
      <c r="E27" s="4">
        <v>82.031999999999996</v>
      </c>
      <c r="F27" s="4">
        <v>161.767</v>
      </c>
      <c r="G27" s="4">
        <v>6.4000000000000001E-2</v>
      </c>
      <c r="H27" s="4"/>
      <c r="I27" s="4">
        <v>0.62</v>
      </c>
      <c r="J27" s="4">
        <v>0.9</v>
      </c>
      <c r="K27" s="4">
        <v>1.22</v>
      </c>
      <c r="L27" s="4">
        <v>1.38</v>
      </c>
      <c r="M27" s="4">
        <f>I27*1.2</f>
        <v>0.74399999999999999</v>
      </c>
      <c r="N27" s="4">
        <f>J27*1.2</f>
        <v>1.08</v>
      </c>
      <c r="O27" s="4">
        <f>K27*1.2</f>
        <v>1.464</v>
      </c>
      <c r="P27" s="4">
        <f>L27*1.2</f>
        <v>1.6559999999999999</v>
      </c>
      <c r="Q27" s="4">
        <v>53.636000000000003</v>
      </c>
      <c r="R27" s="4">
        <v>26.614999999999998</v>
      </c>
      <c r="S27" s="4">
        <v>1.1499999999999999</v>
      </c>
      <c r="T27" s="4">
        <v>100.179</v>
      </c>
      <c r="U27" s="4">
        <v>239.465</v>
      </c>
      <c r="V27" s="4">
        <v>8.7999999999999995E-2</v>
      </c>
      <c r="W27" s="4"/>
      <c r="X27" s="4"/>
      <c r="Y27" s="4"/>
      <c r="Z27" s="4"/>
      <c r="AA27" s="4"/>
      <c r="AB27" s="4"/>
      <c r="AC27" s="4">
        <f t="shared" si="4"/>
        <v>0</v>
      </c>
      <c r="AD27" s="4">
        <f t="shared" si="5"/>
        <v>0</v>
      </c>
      <c r="AE27" s="4">
        <f t="shared" si="6"/>
        <v>0</v>
      </c>
      <c r="AF27" s="4">
        <f t="shared" si="7"/>
        <v>0</v>
      </c>
      <c r="AG27" s="8">
        <f t="shared" ref="AG27:AG43" si="8">(Q27+W27)/B27</f>
        <v>0.62302965535666577</v>
      </c>
      <c r="AH27" s="8">
        <f t="shared" ref="AH27:AH43" si="9">(T27+Z27)/E27</f>
        <v>1.221218548858982</v>
      </c>
      <c r="AI27" s="8">
        <f t="shared" ref="AI27:AI43" si="10">(R27+X27)/C27</f>
        <v>0.89567558472152109</v>
      </c>
      <c r="AJ27" s="8">
        <f t="shared" ref="AJ27:AJ43" si="11">(U27+V27+AA27+AB27)/(F27+G27)</f>
        <v>1.4802664508036163</v>
      </c>
    </row>
    <row r="28" spans="1:36" x14ac:dyDescent="0.25">
      <c r="A28" s="9" t="s">
        <v>55</v>
      </c>
      <c r="B28" s="4">
        <v>202.804</v>
      </c>
      <c r="C28" s="4">
        <v>88.013999999999996</v>
      </c>
      <c r="D28" s="4">
        <v>0</v>
      </c>
      <c r="E28" s="4">
        <v>201.33500000000001</v>
      </c>
      <c r="F28" s="4">
        <v>364.75099999999998</v>
      </c>
      <c r="G28" s="4">
        <v>0</v>
      </c>
      <c r="H28" s="4"/>
      <c r="I28" s="4">
        <v>0.76400000000000001</v>
      </c>
      <c r="J28" s="4">
        <v>0.76400000000000001</v>
      </c>
      <c r="K28" s="4">
        <v>0.64500000000000002</v>
      </c>
      <c r="L28" s="4">
        <v>0.64500000000000002</v>
      </c>
      <c r="M28" s="4">
        <v>0.91700000000000004</v>
      </c>
      <c r="N28" s="4">
        <v>0.91700000000000004</v>
      </c>
      <c r="O28" s="4">
        <v>0.77400000000000002</v>
      </c>
      <c r="P28" s="4">
        <v>0.77400000000000002</v>
      </c>
      <c r="Q28" s="4">
        <v>154.94200000000001</v>
      </c>
      <c r="R28" s="4">
        <v>67.242999999999995</v>
      </c>
      <c r="S28" s="4">
        <v>0</v>
      </c>
      <c r="T28" s="4">
        <v>129.86099999999999</v>
      </c>
      <c r="U28" s="4">
        <v>235.26400000000001</v>
      </c>
      <c r="V28" s="4">
        <v>0</v>
      </c>
      <c r="W28" s="4"/>
      <c r="X28" s="4"/>
      <c r="Y28" s="4"/>
      <c r="Z28" s="4"/>
      <c r="AA28" s="4"/>
      <c r="AB28" s="4"/>
      <c r="AC28" s="4">
        <f t="shared" si="4"/>
        <v>0</v>
      </c>
      <c r="AD28" s="4">
        <f t="shared" si="5"/>
        <v>0</v>
      </c>
      <c r="AE28" s="4">
        <f t="shared" si="6"/>
        <v>0</v>
      </c>
      <c r="AF28" s="4">
        <f t="shared" si="7"/>
        <v>0</v>
      </c>
      <c r="AG28" s="8">
        <f t="shared" si="8"/>
        <v>0.76399873769748139</v>
      </c>
      <c r="AH28" s="8">
        <f t="shared" si="9"/>
        <v>0.64499962748652739</v>
      </c>
      <c r="AI28" s="8">
        <f t="shared" si="10"/>
        <v>0.76400345399595515</v>
      </c>
      <c r="AJ28" s="8">
        <f t="shared" si="11"/>
        <v>0.64499891706945289</v>
      </c>
    </row>
    <row r="29" spans="1:36" x14ac:dyDescent="0.25">
      <c r="A29" s="12" t="s">
        <v>32</v>
      </c>
      <c r="B29" s="4">
        <v>82.738</v>
      </c>
      <c r="C29" s="4">
        <v>47.920999999999999</v>
      </c>
      <c r="D29" s="4">
        <v>0</v>
      </c>
      <c r="E29" s="4">
        <v>78.588999999999999</v>
      </c>
      <c r="F29" s="4">
        <v>75.173000000000002</v>
      </c>
      <c r="G29" s="4">
        <v>0</v>
      </c>
      <c r="H29" s="4"/>
      <c r="I29" s="4">
        <v>0.71</v>
      </c>
      <c r="J29" s="4">
        <v>0.71</v>
      </c>
      <c r="K29" s="4">
        <v>0.94</v>
      </c>
      <c r="L29" s="4">
        <v>0.94</v>
      </c>
      <c r="M29" s="4">
        <v>0.85</v>
      </c>
      <c r="N29" s="4">
        <v>0.85</v>
      </c>
      <c r="O29" s="4">
        <v>1.1299999999999999</v>
      </c>
      <c r="P29" s="4">
        <v>1.1299999999999999</v>
      </c>
      <c r="Q29" s="4">
        <v>60.081000000000003</v>
      </c>
      <c r="R29" s="4">
        <v>34.343000000000004</v>
      </c>
      <c r="S29" s="4">
        <v>0</v>
      </c>
      <c r="T29" s="4">
        <v>71.887</v>
      </c>
      <c r="U29" s="4">
        <v>70.387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f t="shared" si="4"/>
        <v>0</v>
      </c>
      <c r="AD29" s="4">
        <f t="shared" si="5"/>
        <v>0</v>
      </c>
      <c r="AE29" s="4">
        <f t="shared" si="6"/>
        <v>0</v>
      </c>
      <c r="AF29" s="4">
        <f t="shared" si="7"/>
        <v>0</v>
      </c>
      <c r="AG29" s="8">
        <f t="shared" si="8"/>
        <v>0.72615968478812642</v>
      </c>
      <c r="AH29" s="8">
        <f t="shared" si="9"/>
        <v>0.91472088969194165</v>
      </c>
      <c r="AI29" s="8">
        <f t="shared" si="10"/>
        <v>0.71665866739007955</v>
      </c>
      <c r="AJ29" s="8">
        <f t="shared" si="11"/>
        <v>0.93633352400462933</v>
      </c>
    </row>
    <row r="30" spans="1:36" x14ac:dyDescent="0.25">
      <c r="A30" s="12" t="s">
        <v>33</v>
      </c>
      <c r="B30" s="4">
        <v>64.039000000000001</v>
      </c>
      <c r="C30" s="4">
        <v>43.48</v>
      </c>
      <c r="D30" s="4"/>
      <c r="E30" s="4">
        <v>50.304000000000002</v>
      </c>
      <c r="F30" s="4">
        <v>116.218</v>
      </c>
      <c r="G30" s="4"/>
      <c r="H30" s="4"/>
      <c r="I30" s="4">
        <v>1.1399999999999999</v>
      </c>
      <c r="J30" s="4">
        <v>1.29</v>
      </c>
      <c r="K30" s="4">
        <v>1.1399999999999999</v>
      </c>
      <c r="L30" s="4">
        <v>2</v>
      </c>
      <c r="M30" s="4">
        <v>1.3680000000000001</v>
      </c>
      <c r="N30" s="4">
        <v>1.548</v>
      </c>
      <c r="O30" s="4">
        <v>1.3680000000000001</v>
      </c>
      <c r="P30" s="4">
        <v>2.4</v>
      </c>
      <c r="Q30" s="4">
        <v>72.759</v>
      </c>
      <c r="R30" s="4">
        <v>56.183</v>
      </c>
      <c r="S30" s="4"/>
      <c r="T30" s="4">
        <v>57.56</v>
      </c>
      <c r="U30" s="4">
        <v>232.012</v>
      </c>
      <c r="V30" s="4"/>
      <c r="W30" s="4"/>
      <c r="X30" s="4"/>
      <c r="Y30" s="4"/>
      <c r="Z30" s="4"/>
      <c r="AA30" s="4"/>
      <c r="AB30" s="4"/>
      <c r="AC30" s="4">
        <v>0</v>
      </c>
      <c r="AD30" s="4">
        <v>0</v>
      </c>
      <c r="AE30" s="4">
        <v>0</v>
      </c>
      <c r="AF30" s="4">
        <v>0</v>
      </c>
      <c r="AG30" s="8">
        <f t="shared" si="8"/>
        <v>1.1361670232202252</v>
      </c>
      <c r="AH30" s="8">
        <f t="shared" si="9"/>
        <v>1.1442430025445292</v>
      </c>
      <c r="AI30" s="8">
        <f t="shared" si="10"/>
        <v>1.2921573137074518</v>
      </c>
      <c r="AJ30" s="8">
        <f t="shared" si="11"/>
        <v>1.9963516839043864</v>
      </c>
    </row>
    <row r="31" spans="1:36" x14ac:dyDescent="0.25">
      <c r="A31" s="12" t="s">
        <v>34</v>
      </c>
      <c r="B31" s="4">
        <v>279.01499999999999</v>
      </c>
      <c r="C31" s="4">
        <v>35.755000000000003</v>
      </c>
      <c r="D31" s="4">
        <v>0</v>
      </c>
      <c r="E31" s="4">
        <v>278.822</v>
      </c>
      <c r="F31" s="4">
        <v>89.075999999999993</v>
      </c>
      <c r="G31" s="4">
        <v>0</v>
      </c>
      <c r="H31" s="4">
        <v>331.53100000000001</v>
      </c>
      <c r="I31" s="4">
        <v>0.77</v>
      </c>
      <c r="J31" s="4">
        <v>0.89</v>
      </c>
      <c r="K31" s="4">
        <v>0.59</v>
      </c>
      <c r="L31" s="4">
        <v>0.75</v>
      </c>
      <c r="M31" s="4">
        <v>0.92400000000000004</v>
      </c>
      <c r="N31" s="4">
        <v>1.0680000000000001</v>
      </c>
      <c r="O31" s="4">
        <v>0.70799999999999996</v>
      </c>
      <c r="P31" s="4">
        <v>0.9</v>
      </c>
      <c r="Q31" s="4">
        <v>212.327</v>
      </c>
      <c r="R31" s="4">
        <v>31.821999999999999</v>
      </c>
      <c r="S31" s="4">
        <v>0</v>
      </c>
      <c r="T31" s="4">
        <v>162.58099999999999</v>
      </c>
      <c r="U31" s="4">
        <v>76.38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f t="shared" si="4"/>
        <v>0</v>
      </c>
      <c r="AD31" s="4">
        <f t="shared" si="5"/>
        <v>0</v>
      </c>
      <c r="AE31" s="4">
        <f t="shared" si="6"/>
        <v>0</v>
      </c>
      <c r="AF31" s="4">
        <f t="shared" si="7"/>
        <v>0</v>
      </c>
      <c r="AG31" s="8">
        <f t="shared" si="8"/>
        <v>0.76098776051466765</v>
      </c>
      <c r="AH31" s="8">
        <f t="shared" si="9"/>
        <v>0.58309961193879967</v>
      </c>
      <c r="AI31" s="8">
        <f t="shared" si="10"/>
        <v>0.89000139840581727</v>
      </c>
      <c r="AJ31" s="8">
        <f t="shared" si="11"/>
        <v>0.85747002559612018</v>
      </c>
    </row>
    <row r="32" spans="1:36" x14ac:dyDescent="0.25">
      <c r="A32" s="12" t="s">
        <v>35</v>
      </c>
      <c r="B32" s="4">
        <v>85.986000000000004</v>
      </c>
      <c r="C32" s="4">
        <v>22.3</v>
      </c>
      <c r="D32" s="4">
        <v>0</v>
      </c>
      <c r="E32" s="4">
        <v>74.53</v>
      </c>
      <c r="F32" s="4">
        <v>21.016999999999999</v>
      </c>
      <c r="G32" s="4">
        <v>0</v>
      </c>
      <c r="H32" s="4">
        <v>87.019000000000005</v>
      </c>
      <c r="I32" s="4">
        <v>0.89</v>
      </c>
      <c r="J32" s="4">
        <v>1.69</v>
      </c>
      <c r="K32" s="4">
        <v>1.32</v>
      </c>
      <c r="L32" s="4">
        <v>2.5299999999999998</v>
      </c>
      <c r="M32" s="4">
        <v>1.0680000000000001</v>
      </c>
      <c r="N32" s="4">
        <v>2.028</v>
      </c>
      <c r="O32" s="4">
        <v>1.5840000000000001</v>
      </c>
      <c r="P32" s="4">
        <v>3.036</v>
      </c>
      <c r="Q32" s="4">
        <v>78.753</v>
      </c>
      <c r="R32" s="4">
        <v>34.359000000000002</v>
      </c>
      <c r="S32" s="4"/>
      <c r="T32" s="4">
        <v>101.633</v>
      </c>
      <c r="U32" s="4">
        <v>48.17</v>
      </c>
      <c r="V32" s="4"/>
      <c r="W32" s="4"/>
      <c r="X32" s="4"/>
      <c r="Y32" s="4"/>
      <c r="Z32" s="4"/>
      <c r="AA32" s="4"/>
      <c r="AB32" s="4"/>
      <c r="AC32" s="4">
        <f t="shared" si="4"/>
        <v>0</v>
      </c>
      <c r="AD32" s="4">
        <f t="shared" si="5"/>
        <v>0</v>
      </c>
      <c r="AE32" s="4">
        <f t="shared" si="6"/>
        <v>0</v>
      </c>
      <c r="AF32" s="4">
        <f t="shared" si="7"/>
        <v>0</v>
      </c>
      <c r="AG32" s="8">
        <f t="shared" si="8"/>
        <v>0.91588165515316444</v>
      </c>
      <c r="AH32" s="8">
        <f t="shared" si="9"/>
        <v>1.3636522205823158</v>
      </c>
      <c r="AI32" s="8">
        <f t="shared" si="10"/>
        <v>1.540762331838565</v>
      </c>
      <c r="AJ32" s="8">
        <f t="shared" si="11"/>
        <v>2.2919541323690349</v>
      </c>
    </row>
    <row r="33" spans="1:36" x14ac:dyDescent="0.25">
      <c r="A33" s="12" t="s">
        <v>36</v>
      </c>
      <c r="B33" s="4">
        <v>6860</v>
      </c>
      <c r="C33" s="4">
        <v>2735</v>
      </c>
      <c r="D33" s="4">
        <v>0</v>
      </c>
      <c r="E33" s="4">
        <v>6832</v>
      </c>
      <c r="F33" s="4">
        <v>5116</v>
      </c>
      <c r="G33" s="4">
        <v>0</v>
      </c>
      <c r="H33" s="4">
        <v>10903</v>
      </c>
      <c r="I33" s="4">
        <v>0.95</v>
      </c>
      <c r="J33" s="4">
        <v>2.3199999999999998</v>
      </c>
      <c r="K33" s="4">
        <v>0.78</v>
      </c>
      <c r="L33" s="4">
        <v>1.72</v>
      </c>
      <c r="M33" s="4">
        <v>1.1399999999999999</v>
      </c>
      <c r="N33" s="4">
        <v>2.78</v>
      </c>
      <c r="O33" s="4">
        <v>0.94</v>
      </c>
      <c r="P33" s="4">
        <v>2.06</v>
      </c>
      <c r="Q33" s="4">
        <v>6517</v>
      </c>
      <c r="R33" s="4">
        <v>5806</v>
      </c>
      <c r="S33" s="4">
        <v>0</v>
      </c>
      <c r="T33" s="4">
        <v>5329</v>
      </c>
      <c r="U33" s="4">
        <v>7493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f t="shared" si="4"/>
        <v>0</v>
      </c>
      <c r="AD33" s="4">
        <f t="shared" si="5"/>
        <v>0</v>
      </c>
      <c r="AE33" s="4">
        <f t="shared" si="6"/>
        <v>0</v>
      </c>
      <c r="AF33" s="4">
        <f t="shared" si="7"/>
        <v>0</v>
      </c>
      <c r="AG33" s="8">
        <f t="shared" si="8"/>
        <v>0.95</v>
      </c>
      <c r="AH33" s="8">
        <f t="shared" si="9"/>
        <v>0.78000585480093676</v>
      </c>
      <c r="AI33" s="8">
        <f t="shared" si="10"/>
        <v>2.122851919561243</v>
      </c>
      <c r="AJ33" s="8">
        <f t="shared" si="11"/>
        <v>1.4646207974980454</v>
      </c>
    </row>
    <row r="34" spans="1:36" x14ac:dyDescent="0.25">
      <c r="A34" s="12" t="s">
        <v>37</v>
      </c>
      <c r="B34" s="4">
        <v>63.982999999999997</v>
      </c>
      <c r="C34" s="4">
        <v>39.924999999999997</v>
      </c>
      <c r="D34" s="4">
        <v>0</v>
      </c>
      <c r="E34" s="4">
        <v>56.715000000000003</v>
      </c>
      <c r="F34" s="4">
        <v>39.075000000000003</v>
      </c>
      <c r="G34" s="4">
        <v>0</v>
      </c>
      <c r="H34" s="4"/>
      <c r="I34" s="4">
        <v>0.89</v>
      </c>
      <c r="J34" s="4">
        <v>1.05</v>
      </c>
      <c r="K34" s="4">
        <v>1.1299999999999999</v>
      </c>
      <c r="L34" s="4">
        <v>1.33</v>
      </c>
      <c r="M34" s="4">
        <v>1.07</v>
      </c>
      <c r="N34" s="4">
        <v>1.26</v>
      </c>
      <c r="O34" s="4">
        <v>1.35</v>
      </c>
      <c r="P34" s="4">
        <v>1.59</v>
      </c>
      <c r="Q34" s="4">
        <v>57.072000000000003</v>
      </c>
      <c r="R34" s="4">
        <v>41.920999999999999</v>
      </c>
      <c r="S34" s="4">
        <v>0</v>
      </c>
      <c r="T34" s="4">
        <v>63.807000000000002</v>
      </c>
      <c r="U34" s="4">
        <v>51.774999999999999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f t="shared" si="4"/>
        <v>0</v>
      </c>
      <c r="AD34" s="4">
        <f t="shared" si="5"/>
        <v>0</v>
      </c>
      <c r="AE34" s="4">
        <f t="shared" si="6"/>
        <v>0</v>
      </c>
      <c r="AF34" s="4">
        <f t="shared" si="7"/>
        <v>0</v>
      </c>
      <c r="AG34" s="8">
        <f t="shared" si="8"/>
        <v>0.89198693402935159</v>
      </c>
      <c r="AH34" s="8">
        <f t="shared" si="9"/>
        <v>1.125046284051838</v>
      </c>
      <c r="AI34" s="8">
        <f t="shared" si="10"/>
        <v>1.0499937382592361</v>
      </c>
      <c r="AJ34" s="8">
        <f t="shared" si="11"/>
        <v>1.3250159948816378</v>
      </c>
    </row>
    <row r="35" spans="1:36" x14ac:dyDescent="0.25">
      <c r="A35" s="12" t="s">
        <v>38</v>
      </c>
      <c r="B35" s="7">
        <v>1423.1279999999999</v>
      </c>
      <c r="C35" s="4">
        <v>744.68799999999999</v>
      </c>
      <c r="D35" s="4">
        <v>0</v>
      </c>
      <c r="E35" s="4">
        <v>1425.3440000000001</v>
      </c>
      <c r="F35" s="4">
        <v>959.87400000000002</v>
      </c>
      <c r="G35" s="4">
        <v>0</v>
      </c>
      <c r="H35" s="4">
        <v>1802.748</v>
      </c>
      <c r="I35" s="4">
        <v>0.57999999999999996</v>
      </c>
      <c r="J35" s="4">
        <v>0.57999999999999996</v>
      </c>
      <c r="K35" s="4">
        <v>1</v>
      </c>
      <c r="L35" s="4">
        <v>1</v>
      </c>
      <c r="M35" s="4">
        <v>0.69599999999999995</v>
      </c>
      <c r="N35" s="4">
        <v>0.69599999999999995</v>
      </c>
      <c r="O35" s="4">
        <v>1.2</v>
      </c>
      <c r="P35" s="4">
        <v>1.2</v>
      </c>
      <c r="Q35" s="4">
        <v>826.00599999999997</v>
      </c>
      <c r="R35" s="4">
        <v>432.24200000000002</v>
      </c>
      <c r="S35" s="4">
        <v>0</v>
      </c>
      <c r="T35" s="4">
        <v>1425.355</v>
      </c>
      <c r="U35" s="4">
        <v>1272.337</v>
      </c>
      <c r="V35" s="4"/>
      <c r="W35" s="4"/>
      <c r="X35" s="4"/>
      <c r="Y35" s="4"/>
      <c r="Z35" s="4"/>
      <c r="AA35" s="4"/>
      <c r="AB35" s="4"/>
      <c r="AC35" s="4">
        <f t="shared" si="4"/>
        <v>0</v>
      </c>
      <c r="AD35" s="4">
        <f t="shared" si="5"/>
        <v>0</v>
      </c>
      <c r="AE35" s="4">
        <f t="shared" si="6"/>
        <v>0</v>
      </c>
      <c r="AF35" s="4">
        <f t="shared" si="7"/>
        <v>0</v>
      </c>
      <c r="AG35" s="8">
        <f t="shared" si="8"/>
        <v>0.58041581642691309</v>
      </c>
      <c r="AH35" s="8">
        <f t="shared" si="9"/>
        <v>1.0000077174352295</v>
      </c>
      <c r="AI35" s="8">
        <f t="shared" si="10"/>
        <v>0.58043368497948133</v>
      </c>
      <c r="AJ35" s="8">
        <f t="shared" si="11"/>
        <v>1.3255250168251249</v>
      </c>
    </row>
    <row r="36" spans="1:36" x14ac:dyDescent="0.25">
      <c r="A36" s="12" t="s">
        <v>39</v>
      </c>
      <c r="B36" s="4">
        <v>20.646000000000001</v>
      </c>
      <c r="C36" s="4">
        <v>6.5039999999999996</v>
      </c>
      <c r="D36" s="4">
        <v>0</v>
      </c>
      <c r="E36" s="4">
        <v>19.945</v>
      </c>
      <c r="F36" s="4">
        <v>6.3179999999999996</v>
      </c>
      <c r="G36" s="4">
        <v>0</v>
      </c>
      <c r="H36" s="4"/>
      <c r="I36" s="4">
        <v>0.70399999999999996</v>
      </c>
      <c r="J36" s="4">
        <v>0.70399999999999996</v>
      </c>
      <c r="K36" s="4">
        <v>1.3540000000000001</v>
      </c>
      <c r="L36" s="4">
        <v>1.3540000000000001</v>
      </c>
      <c r="M36" s="4">
        <v>0.84</v>
      </c>
      <c r="N36" s="4">
        <v>0.84</v>
      </c>
      <c r="O36" s="4">
        <v>1.62</v>
      </c>
      <c r="P36" s="4">
        <v>1.62</v>
      </c>
      <c r="Q36" s="4">
        <v>14.535</v>
      </c>
      <c r="R36" s="4">
        <v>4.5789999999999997</v>
      </c>
      <c r="S36" s="4">
        <v>0</v>
      </c>
      <c r="T36" s="4">
        <v>27.006</v>
      </c>
      <c r="U36" s="4">
        <v>8.5540000000000003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f t="shared" si="4"/>
        <v>0</v>
      </c>
      <c r="AD36" s="4">
        <f t="shared" si="5"/>
        <v>0</v>
      </c>
      <c r="AE36" s="4">
        <f t="shared" si="6"/>
        <v>0</v>
      </c>
      <c r="AF36" s="4">
        <f t="shared" si="7"/>
        <v>0</v>
      </c>
      <c r="AG36" s="8">
        <f t="shared" si="8"/>
        <v>0.70401046207497819</v>
      </c>
      <c r="AH36" s="8">
        <f t="shared" si="9"/>
        <v>1.3540235648032088</v>
      </c>
      <c r="AI36" s="8">
        <f t="shared" si="10"/>
        <v>0.70402829028290281</v>
      </c>
      <c r="AJ36" s="8">
        <f t="shared" si="11"/>
        <v>1.3539094650205763</v>
      </c>
    </row>
    <row r="37" spans="1:36" x14ac:dyDescent="0.25">
      <c r="A37" s="12" t="s">
        <v>40</v>
      </c>
      <c r="B37" s="4">
        <v>69.224000000000004</v>
      </c>
      <c r="C37" s="4">
        <v>16.905999999999999</v>
      </c>
      <c r="D37" s="4">
        <v>3.0870000000000002</v>
      </c>
      <c r="E37" s="4">
        <v>75.018000000000001</v>
      </c>
      <c r="F37" s="4">
        <v>16.988</v>
      </c>
      <c r="G37" s="4">
        <v>17.923999999999999</v>
      </c>
      <c r="H37" s="4"/>
      <c r="I37" s="4">
        <v>0.80400000000000005</v>
      </c>
      <c r="J37" s="4">
        <v>0.96299999999999997</v>
      </c>
      <c r="K37" s="4">
        <v>0.90300000000000002</v>
      </c>
      <c r="L37" s="4">
        <v>1.052</v>
      </c>
      <c r="M37" s="4">
        <v>0.96499999999999997</v>
      </c>
      <c r="N37" s="4">
        <v>1.1559999999999999</v>
      </c>
      <c r="O37" s="4">
        <v>1.0840000000000001</v>
      </c>
      <c r="P37" s="4">
        <v>1.262</v>
      </c>
      <c r="Q37" s="4">
        <v>55.219000000000001</v>
      </c>
      <c r="R37" s="4">
        <v>16.114000000000001</v>
      </c>
      <c r="S37" s="4">
        <v>2.863</v>
      </c>
      <c r="T37" s="4">
        <v>67.652000000000001</v>
      </c>
      <c r="U37" s="4">
        <v>17.904</v>
      </c>
      <c r="V37" s="4">
        <v>18.876999999999999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f t="shared" si="4"/>
        <v>0</v>
      </c>
      <c r="AD37" s="4">
        <f t="shared" si="5"/>
        <v>0</v>
      </c>
      <c r="AE37" s="4">
        <f t="shared" si="6"/>
        <v>0</v>
      </c>
      <c r="AF37" s="4">
        <f t="shared" si="7"/>
        <v>0</v>
      </c>
      <c r="AG37" s="8">
        <f t="shared" si="8"/>
        <v>0.79768577372009708</v>
      </c>
      <c r="AH37" s="8">
        <f t="shared" si="9"/>
        <v>0.90181023221093604</v>
      </c>
      <c r="AI37" s="8">
        <f t="shared" si="10"/>
        <v>0.95315272684254126</v>
      </c>
      <c r="AJ37" s="8">
        <f t="shared" si="11"/>
        <v>1.0535346012832263</v>
      </c>
    </row>
    <row r="38" spans="1:36" x14ac:dyDescent="0.25">
      <c r="A38" s="12" t="s">
        <v>41</v>
      </c>
      <c r="B38" s="4">
        <v>122.01300000000001</v>
      </c>
      <c r="C38" s="4">
        <v>34.591000000000001</v>
      </c>
      <c r="D38" s="4">
        <v>0</v>
      </c>
      <c r="E38" s="4">
        <v>118.628</v>
      </c>
      <c r="F38" s="4">
        <v>52.676000000000002</v>
      </c>
      <c r="G38" s="4">
        <v>0</v>
      </c>
      <c r="H38" s="4"/>
      <c r="I38" s="4">
        <v>1.01</v>
      </c>
      <c r="J38" s="4">
        <v>1.01</v>
      </c>
      <c r="K38" s="4">
        <v>1.18</v>
      </c>
      <c r="L38" s="4">
        <v>1.18</v>
      </c>
      <c r="M38" s="4">
        <v>1.21</v>
      </c>
      <c r="N38" s="4">
        <v>1.21</v>
      </c>
      <c r="O38" s="4">
        <v>1.42</v>
      </c>
      <c r="P38" s="4">
        <v>1.42</v>
      </c>
      <c r="Q38" s="4">
        <v>122.947</v>
      </c>
      <c r="R38" s="4">
        <v>34.886000000000003</v>
      </c>
      <c r="S38" s="4">
        <v>0</v>
      </c>
      <c r="T38" s="4">
        <v>139.62799999999999</v>
      </c>
      <c r="U38" s="4">
        <v>61.500999999999998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/>
      <c r="AC38" s="4">
        <f t="shared" si="4"/>
        <v>0</v>
      </c>
      <c r="AD38" s="4">
        <f t="shared" si="5"/>
        <v>0</v>
      </c>
      <c r="AE38" s="4">
        <f t="shared" si="6"/>
        <v>0</v>
      </c>
      <c r="AF38" s="4">
        <f t="shared" si="7"/>
        <v>0</v>
      </c>
      <c r="AG38" s="8">
        <f t="shared" si="8"/>
        <v>1.0076549220165065</v>
      </c>
      <c r="AH38" s="8">
        <f t="shared" si="9"/>
        <v>1.1770239741039215</v>
      </c>
      <c r="AI38" s="8">
        <f t="shared" si="10"/>
        <v>1.0085282298863867</v>
      </c>
      <c r="AJ38" s="8">
        <f t="shared" si="11"/>
        <v>1.1675336016402156</v>
      </c>
    </row>
    <row r="39" spans="1:36" x14ac:dyDescent="0.25">
      <c r="A39" s="12" t="s">
        <v>74</v>
      </c>
      <c r="B39" s="4">
        <v>46.183</v>
      </c>
      <c r="C39" s="4">
        <v>9.1590000000000007</v>
      </c>
      <c r="D39" s="4">
        <v>0</v>
      </c>
      <c r="E39" s="4">
        <v>44.947000000000003</v>
      </c>
      <c r="F39" s="4">
        <v>7.9569999999999999</v>
      </c>
      <c r="G39" s="4">
        <v>0</v>
      </c>
      <c r="H39" s="4"/>
      <c r="I39" s="4">
        <v>0.88</v>
      </c>
      <c r="J39" s="4">
        <v>0.88</v>
      </c>
      <c r="K39" s="4">
        <v>1.91</v>
      </c>
      <c r="L39" s="4">
        <v>1.91</v>
      </c>
      <c r="M39" s="4">
        <v>1.0551999999999999</v>
      </c>
      <c r="N39" s="4">
        <v>1.0551999999999999</v>
      </c>
      <c r="O39" s="4">
        <v>2.2978999999999998</v>
      </c>
      <c r="P39" s="4">
        <v>2.2978999999999998</v>
      </c>
      <c r="Q39" s="4">
        <v>40.640999999999998</v>
      </c>
      <c r="R39" s="4">
        <v>8.06</v>
      </c>
      <c r="S39" s="4">
        <v>0</v>
      </c>
      <c r="T39" s="4">
        <v>85.849000000000004</v>
      </c>
      <c r="U39" s="4">
        <v>15.198</v>
      </c>
      <c r="V39" s="4">
        <v>0</v>
      </c>
      <c r="W39" s="4"/>
      <c r="X39" s="4"/>
      <c r="Y39" s="4"/>
      <c r="Z39" s="4"/>
      <c r="AA39" s="4"/>
      <c r="AB39" s="4"/>
      <c r="AC39" s="4">
        <f t="shared" si="4"/>
        <v>0</v>
      </c>
      <c r="AD39" s="4">
        <f t="shared" si="5"/>
        <v>0</v>
      </c>
      <c r="AE39" s="4">
        <f t="shared" si="6"/>
        <v>0</v>
      </c>
      <c r="AF39" s="4">
        <f t="shared" si="7"/>
        <v>0</v>
      </c>
      <c r="AG39" s="8">
        <f t="shared" si="8"/>
        <v>0.87999913388043216</v>
      </c>
      <c r="AH39" s="8">
        <f t="shared" si="9"/>
        <v>1.9100051171379624</v>
      </c>
      <c r="AI39" s="8">
        <f t="shared" si="10"/>
        <v>0.88000873457801065</v>
      </c>
      <c r="AJ39" s="8">
        <f t="shared" si="11"/>
        <v>1.9100163378157597</v>
      </c>
    </row>
    <row r="40" spans="1:36" x14ac:dyDescent="0.25">
      <c r="A40" s="12" t="s">
        <v>43</v>
      </c>
      <c r="B40" s="4">
        <v>25.544</v>
      </c>
      <c r="C40" s="4">
        <v>8.86</v>
      </c>
      <c r="D40" s="4">
        <v>0</v>
      </c>
      <c r="E40" s="4">
        <v>24.933</v>
      </c>
      <c r="F40" s="4">
        <v>10.736000000000001</v>
      </c>
      <c r="G40" s="4">
        <v>0</v>
      </c>
      <c r="H40" s="4"/>
      <c r="I40" s="4">
        <v>0.77</v>
      </c>
      <c r="J40" s="4">
        <v>0.77</v>
      </c>
      <c r="K40" s="4">
        <v>0.95</v>
      </c>
      <c r="L40" s="4">
        <v>0.95</v>
      </c>
      <c r="M40" s="4">
        <v>0.92</v>
      </c>
      <c r="N40" s="4">
        <v>0.92</v>
      </c>
      <c r="O40" s="4">
        <v>1.1399999999999999</v>
      </c>
      <c r="P40" s="4">
        <v>1.1399999999999999</v>
      </c>
      <c r="Q40" s="4">
        <v>19.747</v>
      </c>
      <c r="R40" s="4">
        <v>6.851</v>
      </c>
      <c r="S40" s="4">
        <v>0</v>
      </c>
      <c r="T40" s="4">
        <v>23.736000000000001</v>
      </c>
      <c r="U40" s="4">
        <v>10.506</v>
      </c>
      <c r="V40" s="4">
        <v>0</v>
      </c>
      <c r="W40" s="4"/>
      <c r="X40" s="4"/>
      <c r="Y40" s="4"/>
      <c r="Z40" s="4"/>
      <c r="AA40" s="4"/>
      <c r="AB40" s="4"/>
      <c r="AC40" s="4">
        <f t="shared" si="4"/>
        <v>0</v>
      </c>
      <c r="AD40" s="4">
        <f t="shared" si="5"/>
        <v>0</v>
      </c>
      <c r="AE40" s="4">
        <f t="shared" si="6"/>
        <v>0</v>
      </c>
      <c r="AF40" s="4">
        <f t="shared" si="7"/>
        <v>0</v>
      </c>
      <c r="AG40" s="8">
        <f t="shared" si="8"/>
        <v>0.7730582524271844</v>
      </c>
      <c r="AH40" s="8">
        <f t="shared" si="9"/>
        <v>0.9519913367825773</v>
      </c>
      <c r="AI40" s="8">
        <f t="shared" si="10"/>
        <v>0.77325056433408579</v>
      </c>
      <c r="AJ40" s="8">
        <f t="shared" si="11"/>
        <v>0.97857675111773468</v>
      </c>
    </row>
    <row r="41" spans="1:36" x14ac:dyDescent="0.25">
      <c r="A41" s="12" t="s">
        <v>44</v>
      </c>
      <c r="B41" s="4">
        <v>6.14</v>
      </c>
      <c r="C41" s="4">
        <v>1.3240000000000001</v>
      </c>
      <c r="D41" s="4">
        <v>2.9000000000000001E-2</v>
      </c>
      <c r="E41" s="4">
        <v>2.3650000000000002</v>
      </c>
      <c r="F41" s="4">
        <v>5.2249999999999996</v>
      </c>
      <c r="G41" s="4">
        <v>0</v>
      </c>
      <c r="H41" s="4"/>
      <c r="I41" s="4">
        <v>0.93</v>
      </c>
      <c r="J41" s="4">
        <v>0.93</v>
      </c>
      <c r="K41" s="4">
        <v>1.65</v>
      </c>
      <c r="L41" s="4">
        <v>1.65</v>
      </c>
      <c r="M41" s="4">
        <v>1.1160000000000001</v>
      </c>
      <c r="N41" s="4">
        <v>1.1160000000000001</v>
      </c>
      <c r="O41" s="4">
        <v>1.98</v>
      </c>
      <c r="P41" s="4">
        <v>1.98</v>
      </c>
      <c r="Q41" s="4">
        <v>5.7110000000000003</v>
      </c>
      <c r="R41" s="4">
        <v>1.2310000000000001</v>
      </c>
      <c r="S41" s="4">
        <v>2.7E-2</v>
      </c>
      <c r="T41" s="4">
        <v>3.9020000000000001</v>
      </c>
      <c r="U41" s="4">
        <v>8.6210000000000004</v>
      </c>
      <c r="V41" s="4">
        <v>0</v>
      </c>
      <c r="W41" s="13">
        <v>7.0170000000000003</v>
      </c>
      <c r="X41" s="4">
        <v>6.7000000000000004E-2</v>
      </c>
      <c r="Y41" s="4">
        <v>3.0000000000000001E-3</v>
      </c>
      <c r="Z41" s="4">
        <v>2.6960000000000002</v>
      </c>
      <c r="AA41" s="4">
        <v>0.315</v>
      </c>
      <c r="AB41" s="4">
        <v>0</v>
      </c>
      <c r="AC41" s="4">
        <f t="shared" si="4"/>
        <v>1.1428338762214985</v>
      </c>
      <c r="AD41" s="4">
        <f t="shared" si="5"/>
        <v>1.1399577167019028</v>
      </c>
      <c r="AE41" s="4">
        <f t="shared" si="6"/>
        <v>5.1736881005173693E-2</v>
      </c>
      <c r="AF41" s="4">
        <f t="shared" si="7"/>
        <v>6.0287081339712924E-2</v>
      </c>
      <c r="AG41" s="8">
        <f t="shared" si="8"/>
        <v>2.0729641693811081</v>
      </c>
      <c r="AH41" s="8">
        <f t="shared" si="9"/>
        <v>2.7898520084566596</v>
      </c>
      <c r="AI41" s="8">
        <f t="shared" si="10"/>
        <v>0.98036253776435045</v>
      </c>
      <c r="AJ41" s="8">
        <f t="shared" si="11"/>
        <v>1.7102392344497608</v>
      </c>
    </row>
    <row r="42" spans="1:36" x14ac:dyDescent="0.25">
      <c r="A42" s="12" t="s">
        <v>77</v>
      </c>
      <c r="B42" s="4">
        <v>274.10300000000001</v>
      </c>
      <c r="C42" s="4">
        <v>56.46</v>
      </c>
      <c r="D42" s="4">
        <v>0</v>
      </c>
      <c r="E42" s="4">
        <v>267.08100000000002</v>
      </c>
      <c r="F42" s="4">
        <v>65.215000000000003</v>
      </c>
      <c r="G42" s="4">
        <v>0</v>
      </c>
      <c r="H42" s="4"/>
      <c r="I42" s="4">
        <v>1.25</v>
      </c>
      <c r="J42" s="4">
        <v>1.47</v>
      </c>
      <c r="K42" s="4">
        <v>1.95</v>
      </c>
      <c r="L42" s="4">
        <v>2.2000000000000002</v>
      </c>
      <c r="M42" s="4">
        <v>1.5</v>
      </c>
      <c r="N42" s="4">
        <v>1.76</v>
      </c>
      <c r="O42" s="4">
        <v>2.34</v>
      </c>
      <c r="P42" s="4">
        <v>2.64</v>
      </c>
      <c r="Q42" s="4">
        <v>343.35399999999998</v>
      </c>
      <c r="R42" s="4">
        <v>92.013000000000005</v>
      </c>
      <c r="S42" s="4">
        <v>0</v>
      </c>
      <c r="T42" s="4">
        <v>495.00299999999999</v>
      </c>
      <c r="U42" s="4">
        <v>120.42400000000001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f t="shared" si="4"/>
        <v>0</v>
      </c>
      <c r="AD42" s="4">
        <f t="shared" si="5"/>
        <v>0</v>
      </c>
      <c r="AE42" s="4">
        <f t="shared" si="6"/>
        <v>0</v>
      </c>
      <c r="AF42" s="4">
        <f t="shared" si="7"/>
        <v>0</v>
      </c>
      <c r="AG42" s="8">
        <f t="shared" si="8"/>
        <v>1.2526459031823802</v>
      </c>
      <c r="AH42" s="8">
        <f t="shared" si="9"/>
        <v>1.8533815584036302</v>
      </c>
      <c r="AI42" s="8">
        <f t="shared" si="10"/>
        <v>1.629702444208289</v>
      </c>
      <c r="AJ42" s="8">
        <f t="shared" si="11"/>
        <v>1.8465690408648316</v>
      </c>
    </row>
    <row r="43" spans="1:36" x14ac:dyDescent="0.25">
      <c r="A43" s="12" t="s">
        <v>46</v>
      </c>
      <c r="B43" s="4">
        <v>243.86699999999999</v>
      </c>
      <c r="C43" s="4">
        <v>93.9</v>
      </c>
      <c r="D43" s="4">
        <v>0.112</v>
      </c>
      <c r="E43" s="4">
        <v>246.12700000000001</v>
      </c>
      <c r="F43" s="4">
        <v>183.131</v>
      </c>
      <c r="G43" s="4">
        <v>9.6000000000000002E-2</v>
      </c>
      <c r="H43" s="4"/>
      <c r="I43" s="4">
        <v>0.77</v>
      </c>
      <c r="J43" s="4">
        <v>0.77</v>
      </c>
      <c r="K43" s="4">
        <v>0.99</v>
      </c>
      <c r="L43" s="4">
        <v>0.99</v>
      </c>
      <c r="M43" s="4">
        <v>0.92</v>
      </c>
      <c r="N43" s="4">
        <v>0.92</v>
      </c>
      <c r="O43" s="4">
        <v>1.19</v>
      </c>
      <c r="P43" s="4">
        <v>1.19</v>
      </c>
      <c r="Q43" s="4">
        <v>184.74299999999999</v>
      </c>
      <c r="R43" s="4">
        <v>71.406000000000006</v>
      </c>
      <c r="S43" s="4">
        <v>8.5000000000000006E-2</v>
      </c>
      <c r="T43" s="4">
        <v>240.22800000000001</v>
      </c>
      <c r="U43" s="4">
        <v>236.751</v>
      </c>
      <c r="V43" s="4">
        <v>9.4E-2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f t="shared" si="4"/>
        <v>0</v>
      </c>
      <c r="AD43" s="4">
        <f t="shared" si="5"/>
        <v>0</v>
      </c>
      <c r="AE43" s="4">
        <f t="shared" si="6"/>
        <v>0</v>
      </c>
      <c r="AF43" s="4">
        <f t="shared" si="7"/>
        <v>0</v>
      </c>
      <c r="AG43" s="8">
        <f t="shared" si="8"/>
        <v>0.75755637294098832</v>
      </c>
      <c r="AH43" s="8">
        <f t="shared" si="9"/>
        <v>0.97603269856618735</v>
      </c>
      <c r="AI43" s="8">
        <f t="shared" si="10"/>
        <v>0.76044728434504794</v>
      </c>
      <c r="AJ43" s="8">
        <f t="shared" si="11"/>
        <v>1.2926315444776151</v>
      </c>
    </row>
    <row r="46" spans="1:36" x14ac:dyDescent="0.25">
      <c r="A46" s="11" t="s">
        <v>49</v>
      </c>
    </row>
    <row r="47" spans="1:36" x14ac:dyDescent="0.25">
      <c r="A47" s="11" t="s">
        <v>56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12</vt:i4>
      </vt:variant>
    </vt:vector>
  </HeadingPairs>
  <TitlesOfParts>
    <vt:vector size="12" baseType="lpstr">
      <vt:lpstr>ankeet 30.06.2013</vt:lpstr>
      <vt:lpstr>ankeet 30.06.2013 täiendatud</vt:lpstr>
      <vt:lpstr>elanike vee ja kanali hind </vt:lpstr>
      <vt:lpstr>elanike vee ja kanali hind +km</vt:lpstr>
      <vt:lpstr>el vee ja kanali hind+ab.+km</vt:lpstr>
      <vt:lpstr>elanike veeteenuse hind+km</vt:lpstr>
      <vt:lpstr>elanike veeteenuse hind+ab+km</vt:lpstr>
      <vt:lpstr>ettevõtete vee ja kanali hind</vt:lpstr>
      <vt:lpstr>tulu 1m3 vee müügist</vt:lpstr>
      <vt:lpstr>tulu 1m3 kanali müügist </vt:lpstr>
      <vt:lpstr>Leht2</vt:lpstr>
      <vt:lpstr>Leht3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Eda Joosep</dc:creator>
  <cp:lastModifiedBy>Eda Joosep</cp:lastModifiedBy>
  <cp:lastPrinted>2013-08-30T12:19:23Z</cp:lastPrinted>
  <dcterms:created xsi:type="dcterms:W3CDTF">2013-08-30T08:51:25Z</dcterms:created>
  <dcterms:modified xsi:type="dcterms:W3CDTF">2013-10-01T14:04:08Z</dcterms:modified>
</cp:coreProperties>
</file>